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F1" sheetId="2" r:id="rId5"/>
    <sheet state="visible" name="F2" sheetId="3" r:id="rId6"/>
    <sheet state="visible" name="F3" sheetId="4" r:id="rId7"/>
    <sheet state="visible" name="F4" sheetId="5" r:id="rId8"/>
    <sheet state="visible" name="F5" sheetId="6" r:id="rId9"/>
    <sheet state="visible" name="Transactions with associates" sheetId="7" r:id="rId10"/>
    <sheet state="visible" name="P1" sheetId="8" r:id="rId11"/>
    <sheet state="visible" name="P2" sheetId="9" r:id="rId12"/>
    <sheet state="visible" name="P3" sheetId="10" r:id="rId13"/>
    <sheet state="visible" name="P4" sheetId="11" r:id="rId14"/>
    <sheet state="visible" name="Validation" sheetId="12" r:id="rId15"/>
  </sheets>
  <definedNames>
    <definedName localSheetId="8" name="Z_71BC5093_C9C1_4AA0_864A_AADBDC96B3C1_.wvu.PrintArea">'P2'!$A$1:$P$38</definedName>
    <definedName name="F">#REF!</definedName>
    <definedName name="wrn.wpapers.">#REF!</definedName>
    <definedName localSheetId="1" name="Z_71BC5093_C9C1_4AA0_864A_AADBDC96B3C1_.wvu.PrintArea">'F1'!$A$1:$L$67</definedName>
    <definedName localSheetId="7" name="Z_71BC5093_C9C1_4AA0_864A_AADBDC96B3C1_.wvu.PrintArea">'P1'!$A$1:$AF$28</definedName>
    <definedName localSheetId="10" name="Z_71BC5093_C9C1_4AA0_864A_AADBDC96B3C1_.wvu.PrintArea">'P4'!$A$1:$N$37</definedName>
    <definedName localSheetId="9" name="Z_71BC5093_C9C1_4AA0_864A_AADBDC96B3C1_.wvu.PrintArea">'P3'!$A$1:$T$37</definedName>
    <definedName localSheetId="0" name="Z_71BC5093_C9C1_4AA0_864A_AADBDC96B3C1_.wvu.PrintArea">Cover!$A$1:$F$35</definedName>
    <definedName localSheetId="3" name="Z_71BC5093_C9C1_4AA0_864A_AADBDC96B3C1_.wvu.PrintArea">'F3'!$A$1:$H$38</definedName>
    <definedName localSheetId="6" name="Z_71BC5093_C9C1_4AA0_864A_AADBDC96B3C1_.wvu.PrintArea">'Transactions with associates'!$A$1:$H$36</definedName>
    <definedName name="wrn.papersdraft">#REF!</definedName>
    <definedName localSheetId="11" name="Z_71BC5093_C9C1_4AA0_864A_AADBDC96B3C1_.wvu.PrintArea">Validation!$A$1:$C$21</definedName>
    <definedName name="fdraf">#REF!</definedName>
    <definedName localSheetId="5" name="Z_71BC5093_C9C1_4AA0_864A_AADBDC96B3C1_.wvu.PrintArea">'F5'!$A$1:$K$28</definedName>
    <definedName name="Fdraft">#REF!</definedName>
    <definedName localSheetId="2" name="Z_71BC5093_C9C1_4AA0_864A_AADBDC96B3C1_.wvu.PrintArea">'F2'!$A$1:$K$13</definedName>
    <definedName localSheetId="4" name="Z_71BC5093_C9C1_4AA0_864A_AADBDC96B3C1_.wvu.PrintArea">'F4'!$A$1:$H$34</definedName>
  </definedNames>
  <calcPr/>
  <extLst>
    <ext uri="GoogleSheetsCustomDataVersion1">
      <go:sheetsCustomData xmlns:go="http://customooxmlschemas.google.com/" r:id="rId16" roundtripDataSignature="AMtx7mj4RTYu5Kd1eyeHt9+2OprtnSmaxw=="/>
    </ext>
  </extLst>
</workbook>
</file>

<file path=xl/comments1.xml><?xml version="1.0" encoding="utf-8"?>
<comments xmlns:r="http://schemas.openxmlformats.org/officeDocument/2006/relationships" xmlns="http://schemas.openxmlformats.org/spreadsheetml/2006/main">
  <authors>
    <author/>
  </authors>
  <commentList>
    <comment authorId="0" ref="V8">
      <text>
        <t xml:space="preserve">======
ID#AAAAbrwU8zI
tc={30CA9C99-0A64-4141-9C3C-B91D6F8F09C7}    (2022-06-30 13:40:28)
[Threaded comment]
Your version of Excel allows you to read this threaded comment; however, any edits to it will get removed if the file is opened in a newer version of Excel. Learn more: https://go.microsoft.com/fwlink/?linkid=870924
Comment:
    There seems an overlap between this and some data in S2. Intentional? 
Reply:
    S1 and S2 are the old tables - should have said they will be replaced by the F and P tables</t>
      </text>
    </comment>
  </commentList>
  <extLst>
    <ext uri="GoogleSheetsCustomDataVersion1">
      <go:sheetsCustomData xmlns:go="http://customooxmlschemas.google.com/" r:id="rId1" roundtripDataSignature="AMtx7mgaVTyVkiWQSjgwMVtOz4WkqzdDDg=="/>
    </ext>
  </extLst>
</comments>
</file>

<file path=xl/sharedStrings.xml><?xml version="1.0" encoding="utf-8"?>
<sst xmlns="http://schemas.openxmlformats.org/spreadsheetml/2006/main" count="818" uniqueCount="508">
  <si>
    <t>New appointee regulatory reporting tables</t>
  </si>
  <si>
    <t>For the 12 months ended 31 March 2022</t>
  </si>
  <si>
    <t>Introduction</t>
  </si>
  <si>
    <t>The purpose of this template is to help new appointees to submit their annual submissions in line with their regulatory reporting requirements and the Regulatory Accounting Guidelines.
This is the final version we have published, informed by consultation and comments from stakeholders. Further details can be found in the guidelines and line definitions for new appointees:</t>
  </si>
  <si>
    <t>https://www.ofwat.gov.uk/publication/regulatory-reporting-requirements-for-new-appointees-in-2021-22-guidelines-and-line-definitions/</t>
  </si>
  <si>
    <t>Company name</t>
  </si>
  <si>
    <t>Please input your company name as part of your submission:</t>
  </si>
  <si>
    <t>Veolia Water Projects Ltd</t>
  </si>
  <si>
    <t>Contents</t>
  </si>
  <si>
    <t>Financial reporting tables</t>
  </si>
  <si>
    <t>F1: Analysis of revenue and operating costs</t>
  </si>
  <si>
    <t>F2: Reconciliation of Regulatory to Statutory reporting</t>
  </si>
  <si>
    <t>F3: Statement of financial position</t>
  </si>
  <si>
    <t>F4: Statement of cashflows</t>
  </si>
  <si>
    <t>F5: Net debt analysis (appointed activities)</t>
  </si>
  <si>
    <t>Transactions with associates</t>
  </si>
  <si>
    <t>Performance reporting tables</t>
  </si>
  <si>
    <t>P1: Performance - non-financial information</t>
  </si>
  <si>
    <t>P2: Performance - retail</t>
  </si>
  <si>
    <t>P3: Performance - water</t>
  </si>
  <si>
    <t>P4: Performance - wastewater</t>
  </si>
  <si>
    <t>Version history</t>
  </si>
  <si>
    <t>Version</t>
  </si>
  <si>
    <t>Item</t>
  </si>
  <si>
    <t>Date</t>
  </si>
  <si>
    <t>v0.1</t>
  </si>
  <si>
    <t>Draft 2021-22 requirements published for comment</t>
  </si>
  <si>
    <t>v1.0</t>
  </si>
  <si>
    <t>Final 2021-22 requirements published</t>
  </si>
  <si>
    <t>Pro forma F1</t>
  </si>
  <si>
    <t>Analysis of revenue and operating costs</t>
  </si>
  <si>
    <t>Line description</t>
  </si>
  <si>
    <t>Units</t>
  </si>
  <si>
    <t>Decimal places (DPs)</t>
  </si>
  <si>
    <t>Current year</t>
  </si>
  <si>
    <t>Prior year</t>
  </si>
  <si>
    <t>Line reference</t>
  </si>
  <si>
    <t>Water</t>
  </si>
  <si>
    <t>Wastewater</t>
  </si>
  <si>
    <t>Total</t>
  </si>
  <si>
    <t>Revenue</t>
  </si>
  <si>
    <t>Unmeasured - household</t>
  </si>
  <si>
    <t>£m</t>
  </si>
  <si>
    <t>F1.1</t>
  </si>
  <si>
    <t>Unmeasured - non-household</t>
  </si>
  <si>
    <t>F1.2</t>
  </si>
  <si>
    <t>Measured - household</t>
  </si>
  <si>
    <t>F1.3</t>
  </si>
  <si>
    <t>Measured - non-household</t>
  </si>
  <si>
    <t>F1.4</t>
  </si>
  <si>
    <t>Other</t>
  </si>
  <si>
    <t>F1.5</t>
  </si>
  <si>
    <t>Total revenue</t>
  </si>
  <si>
    <t>F1.6</t>
  </si>
  <si>
    <t>Retail operating costs</t>
  </si>
  <si>
    <t>Customer services - household</t>
  </si>
  <si>
    <t>F1.7</t>
  </si>
  <si>
    <t>Debt management - household</t>
  </si>
  <si>
    <t>F1.8</t>
  </si>
  <si>
    <t>Doubtful debts - household</t>
  </si>
  <si>
    <t>F1.9</t>
  </si>
  <si>
    <t>Meter reading - household</t>
  </si>
  <si>
    <t>F1.10</t>
  </si>
  <si>
    <t>Other operating costs - household</t>
  </si>
  <si>
    <t>F1.11</t>
  </si>
  <si>
    <t>Local authority and cumulo rates - household</t>
  </si>
  <si>
    <t>F1.12</t>
  </si>
  <si>
    <t>Total household operating costs</t>
  </si>
  <si>
    <t>F1.13</t>
  </si>
  <si>
    <t>Customer services - non-household</t>
  </si>
  <si>
    <t>F1.14</t>
  </si>
  <si>
    <t>Debt management - non-household</t>
  </si>
  <si>
    <t>F1.15</t>
  </si>
  <si>
    <t>Doubtful debts - non-household</t>
  </si>
  <si>
    <t>F1.16</t>
  </si>
  <si>
    <t>Meter reading - non-household</t>
  </si>
  <si>
    <t>F1.17</t>
  </si>
  <si>
    <t>Services to developers - non-household</t>
  </si>
  <si>
    <t>F1.18</t>
  </si>
  <si>
    <t>Other operating costs - non-household</t>
  </si>
  <si>
    <t>F1.19</t>
  </si>
  <si>
    <t>Local authority and cumulo rates - non-household</t>
  </si>
  <si>
    <t>F1.20</t>
  </si>
  <si>
    <t>Total non-household operating costs</t>
  </si>
  <si>
    <t>F1.21</t>
  </si>
  <si>
    <t>Wholesale operating costs</t>
  </si>
  <si>
    <t>Power</t>
  </si>
  <si>
    <t>F1.22</t>
  </si>
  <si>
    <t>Service charges/ discharge consents</t>
  </si>
  <si>
    <t>F1.23</t>
  </si>
  <si>
    <t>Bulk Supply/Bulk discharge</t>
  </si>
  <si>
    <t>F1.24</t>
  </si>
  <si>
    <t>Other operating costs - wholesale</t>
  </si>
  <si>
    <t>F1.25</t>
  </si>
  <si>
    <t>Local authority rates</t>
  </si>
  <si>
    <t>F1.26</t>
  </si>
  <si>
    <t>Total operating costs</t>
  </si>
  <si>
    <t>Total operating costs - retail and wholesale</t>
  </si>
  <si>
    <t>F1.27</t>
  </si>
  <si>
    <t>Depreciation</t>
  </si>
  <si>
    <t>Depreciation - retail</t>
  </si>
  <si>
    <t>F1.28</t>
  </si>
  <si>
    <t>Depreciation - wholesale</t>
  </si>
  <si>
    <t>F1.29</t>
  </si>
  <si>
    <t>Total depreciation</t>
  </si>
  <si>
    <t>F1.30</t>
  </si>
  <si>
    <t>Operating profit</t>
  </si>
  <si>
    <t>Total operating profit</t>
  </si>
  <si>
    <t>F1.31</t>
  </si>
  <si>
    <t>Other income</t>
  </si>
  <si>
    <t>F1.32</t>
  </si>
  <si>
    <t>Interest</t>
  </si>
  <si>
    <t>Interest income</t>
  </si>
  <si>
    <t>F1.33</t>
  </si>
  <si>
    <t>Interest expense</t>
  </si>
  <si>
    <t>F1.34</t>
  </si>
  <si>
    <t>Profit before tax</t>
  </si>
  <si>
    <t>F1.35</t>
  </si>
  <si>
    <t>Tax</t>
  </si>
  <si>
    <t>UK Corporation tax</t>
  </si>
  <si>
    <t>F1.36</t>
  </si>
  <si>
    <t>Deferred tax</t>
  </si>
  <si>
    <t>F1.37</t>
  </si>
  <si>
    <t>Profit for the year</t>
  </si>
  <si>
    <t>F1.38</t>
  </si>
  <si>
    <t>Dividends</t>
  </si>
  <si>
    <t>F1.39</t>
  </si>
  <si>
    <t>Pro forma F2</t>
  </si>
  <si>
    <t>Reconciliation of Regulatory to Statutory reporting</t>
  </si>
  <si>
    <t>Statutory</t>
  </si>
  <si>
    <t>Adjustments</t>
  </si>
  <si>
    <t>Total appointed activities</t>
  </si>
  <si>
    <t>Differences between statutory and RAG definitions</t>
  </si>
  <si>
    <t>Non-appointed</t>
  </si>
  <si>
    <t>Total adjustments</t>
  </si>
  <si>
    <t>F2.1</t>
  </si>
  <si>
    <t>F2.2</t>
  </si>
  <si>
    <t>F2.3</t>
  </si>
  <si>
    <r>
      <rPr>
        <rFont val="Calibri, sans-serif"/>
        <color rgb="FF000000"/>
        <sz val="10.0"/>
        <u/>
      </rPr>
      <t>Note</t>
    </r>
    <r>
      <rPr>
        <rFont val="Calibri, sans-serif"/>
        <color rgb="FF000000"/>
        <sz val="10.0"/>
      </rPr>
      <t>: The year end for Veolia Water Projects Limited is 31 December 2021</t>
    </r>
  </si>
  <si>
    <t>This does not coincide with the OFWAT reporting end date of 31 March 2022</t>
  </si>
  <si>
    <t>There are therefore timing differences between the statutory reporting figures and the OFWAT return as well as non appointed differences.</t>
  </si>
  <si>
    <t>There are no differences between statuory and RAG definitions.</t>
  </si>
  <si>
    <t>The total difference has therefore been entered in the non appointed column.</t>
  </si>
  <si>
    <t>Pro forma F3</t>
  </si>
  <si>
    <t>Statement of financial position</t>
  </si>
  <si>
    <t>Non-current assets</t>
  </si>
  <si>
    <t>Fixed assets</t>
  </si>
  <si>
    <t>F3.1</t>
  </si>
  <si>
    <t>Intangible assets</t>
  </si>
  <si>
    <t>F3.2</t>
  </si>
  <si>
    <t>Investments - loans to group companies</t>
  </si>
  <si>
    <t>F3.3</t>
  </si>
  <si>
    <t>Investments - other</t>
  </si>
  <si>
    <t>F3.4</t>
  </si>
  <si>
    <t>Financial instruments</t>
  </si>
  <si>
    <t>F3.5</t>
  </si>
  <si>
    <t>Retirement benefit assets</t>
  </si>
  <si>
    <t>F3.6</t>
  </si>
  <si>
    <t>Total non-current assets</t>
  </si>
  <si>
    <t>F3.7</t>
  </si>
  <si>
    <t>Current assets</t>
  </si>
  <si>
    <t>Inventories</t>
  </si>
  <si>
    <t>F3.8</t>
  </si>
  <si>
    <t>Trade &amp; other receivables</t>
  </si>
  <si>
    <t>F3.9</t>
  </si>
  <si>
    <t>F3.10</t>
  </si>
  <si>
    <t>Cash &amp; cash equivalents</t>
  </si>
  <si>
    <t>F3.11</t>
  </si>
  <si>
    <t>Total current assets</t>
  </si>
  <si>
    <t>F3.12</t>
  </si>
  <si>
    <t>Current liabilities</t>
  </si>
  <si>
    <t>Trade &amp; other payables</t>
  </si>
  <si>
    <t>F3.13</t>
  </si>
  <si>
    <t>Capex creditor</t>
  </si>
  <si>
    <t>F3.14</t>
  </si>
  <si>
    <t>Borrowings</t>
  </si>
  <si>
    <t>F3.15</t>
  </si>
  <si>
    <t>F3.16</t>
  </si>
  <si>
    <t>Current tax liabilities</t>
  </si>
  <si>
    <t>F3.17</t>
  </si>
  <si>
    <t>Provisions</t>
  </si>
  <si>
    <t>F3.18</t>
  </si>
  <si>
    <t>Total current liabilities</t>
  </si>
  <si>
    <t>F3.19</t>
  </si>
  <si>
    <t>Net Current assets/(liabilities)</t>
  </si>
  <si>
    <t>F3.20</t>
  </si>
  <si>
    <t>Non-current liabilities</t>
  </si>
  <si>
    <t>F3.21</t>
  </si>
  <si>
    <t>F3.22</t>
  </si>
  <si>
    <t>F3.23</t>
  </si>
  <si>
    <t>Retirement benefit obligations</t>
  </si>
  <si>
    <t>F3.24</t>
  </si>
  <si>
    <t>F3.25</t>
  </si>
  <si>
    <t>Deferred income – grants &amp; contributions</t>
  </si>
  <si>
    <t>F3.26</t>
  </si>
  <si>
    <t>Deferred income – adopted assets</t>
  </si>
  <si>
    <t>F3.27</t>
  </si>
  <si>
    <t>Preference share capital</t>
  </si>
  <si>
    <t>F3.28</t>
  </si>
  <si>
    <t>F3.29</t>
  </si>
  <si>
    <t>Total non-current liabilities</t>
  </si>
  <si>
    <t>F3.30</t>
  </si>
  <si>
    <t>Net assets</t>
  </si>
  <si>
    <t>F3.31</t>
  </si>
  <si>
    <t>Equity</t>
  </si>
  <si>
    <t>Called up share capital</t>
  </si>
  <si>
    <t>F3.32</t>
  </si>
  <si>
    <t>Retained earnings &amp; other reserves</t>
  </si>
  <si>
    <t>F3.33</t>
  </si>
  <si>
    <t>Total Equity</t>
  </si>
  <si>
    <t>F3.34</t>
  </si>
  <si>
    <t>Pro forma F4</t>
  </si>
  <si>
    <t>Statement of cashflows</t>
  </si>
  <si>
    <t>Operating activities</t>
  </si>
  <si>
    <t>F4.1</t>
  </si>
  <si>
    <t>F4.2</t>
  </si>
  <si>
    <t>F4.3</t>
  </si>
  <si>
    <t>Amortisation – Grants and contributions</t>
  </si>
  <si>
    <t>F4.4</t>
  </si>
  <si>
    <t>Changes in working capital</t>
  </si>
  <si>
    <t>F4.5</t>
  </si>
  <si>
    <t>Pension contributions</t>
  </si>
  <si>
    <t>F4.6</t>
  </si>
  <si>
    <t>Movement in provisions</t>
  </si>
  <si>
    <t>F4.7</t>
  </si>
  <si>
    <t>Profit on sale of fixed assets</t>
  </si>
  <si>
    <t>F4.8</t>
  </si>
  <si>
    <t>Cash generated from operations</t>
  </si>
  <si>
    <t>F4.9</t>
  </si>
  <si>
    <t>Net interest paid</t>
  </si>
  <si>
    <t>F4.10</t>
  </si>
  <si>
    <t>Tax paid</t>
  </si>
  <si>
    <t>F4.11</t>
  </si>
  <si>
    <t>Net cash generated from operating activities</t>
  </si>
  <si>
    <t>F4.12</t>
  </si>
  <si>
    <t>Investing activities</t>
  </si>
  <si>
    <t>Capital expenditure</t>
  </si>
  <si>
    <t>F4.13</t>
  </si>
  <si>
    <t>Grants and contributions</t>
  </si>
  <si>
    <t>F4.14</t>
  </si>
  <si>
    <t>Disposal of fixed assets</t>
  </si>
  <si>
    <t>F4.15</t>
  </si>
  <si>
    <t>F4.16</t>
  </si>
  <si>
    <t>Net cash used in investing activities</t>
  </si>
  <si>
    <t>F4.17</t>
  </si>
  <si>
    <t>Net cash generated before financing activities</t>
  </si>
  <si>
    <t>F4.18</t>
  </si>
  <si>
    <t>Cashflows from financing activities</t>
  </si>
  <si>
    <t>Equity dividends paid</t>
  </si>
  <si>
    <t>F4.19</t>
  </si>
  <si>
    <t>Net loans received</t>
  </si>
  <si>
    <t>F4.20</t>
  </si>
  <si>
    <t>Cash inflow from equity financing</t>
  </si>
  <si>
    <t>F4.21</t>
  </si>
  <si>
    <t>Net cash generated from financing activities</t>
  </si>
  <si>
    <t>F4.22</t>
  </si>
  <si>
    <t>Increase (decrease) in net cash</t>
  </si>
  <si>
    <t>F4.23</t>
  </si>
  <si>
    <t>Pro forma F5</t>
  </si>
  <si>
    <t>Net debt analysis (appointed activities)</t>
  </si>
  <si>
    <t>Fixed rate</t>
  </si>
  <si>
    <t>Floating rate</t>
  </si>
  <si>
    <t>Index linked</t>
  </si>
  <si>
    <t>RPI</t>
  </si>
  <si>
    <t>CPI/CPIH</t>
  </si>
  <si>
    <t>Interest rate risk profile</t>
  </si>
  <si>
    <t>Borrowings (excluding preference shares)</t>
  </si>
  <si>
    <t>F5.1</t>
  </si>
  <si>
    <t>F5.2</t>
  </si>
  <si>
    <t>Total borrowings</t>
  </si>
  <si>
    <t>F5.3</t>
  </si>
  <si>
    <t>Cash</t>
  </si>
  <si>
    <t>F5.4</t>
  </si>
  <si>
    <t>Short term deposits</t>
  </si>
  <si>
    <t>F5.5</t>
  </si>
  <si>
    <t>Net debt</t>
  </si>
  <si>
    <t>F5.6</t>
  </si>
  <si>
    <t>Total facility available</t>
  </si>
  <si>
    <t>Amount drawn</t>
  </si>
  <si>
    <t>Amount undrawn</t>
  </si>
  <si>
    <t>Interest rate</t>
  </si>
  <si>
    <t>Maturity date</t>
  </si>
  <si>
    <t>%</t>
  </si>
  <si>
    <t>d/m/y</t>
  </si>
  <si>
    <t>Financing available</t>
  </si>
  <si>
    <t>F5.7</t>
  </si>
  <si>
    <t>F5.8</t>
  </si>
  <si>
    <t>F5.9</t>
  </si>
  <si>
    <t>F5.10</t>
  </si>
  <si>
    <t>F5.11</t>
  </si>
  <si>
    <t>F5.12</t>
  </si>
  <si>
    <t>We require all transactions between the appointee and its associated companies must be disclosed and if any single transaction exceeds 0.5% of the turnover of the appointed business (or £10,000 if greater) it should not be aggregated. 
In particular, the following transactions, with related data, must be disclosed if over the materiality limit:
- loans by or to the appointee;
- dividends paid to any associated company; 
- guarantees or other forms of security by the appointee; 
- transfer of any asset or liability by or to the appointee; 
- transfer of any corporation tax group losses by or to the appointee;
- supply of any service by or to the appointee;
- omission by the appointee or any associated company to exercise a right as a result of which the value of the net assets of the appointee is decreased; and
- waiver of any consideration, remuneration or other payment by the appointee.</t>
  </si>
  <si>
    <t>Service</t>
  </si>
  <si>
    <t>Company</t>
  </si>
  <si>
    <t>Turnover of associate (£m)</t>
  </si>
  <si>
    <t>Terms of supply</t>
  </si>
  <si>
    <t>Value</t>
  </si>
  <si>
    <t>Service received by regulated business.</t>
  </si>
  <si>
    <t>Associate providing the service.</t>
  </si>
  <si>
    <t>A statement of the means by which the price charged by the associates has been established, e.g., competitive tendering.</t>
  </si>
  <si>
    <t>Value of service received by regulated business.</t>
  </si>
  <si>
    <t>Technical support for MSA Drummond Park S41 project</t>
  </si>
  <si>
    <t>0025 Veolia Water UK Limited</t>
  </si>
  <si>
    <t>Timesheet recharges at cost to employ, materials at cost.</t>
  </si>
  <si>
    <t>Project support - supply of labour and materials</t>
  </si>
  <si>
    <t>Timesheet recharges at cost to employ, materials at cost</t>
  </si>
  <si>
    <t>Technical support for Tidworth telemetry improvement project</t>
  </si>
  <si>
    <t>U816 Veolia ES (UK) Limited</t>
  </si>
  <si>
    <t>Timesheet recharges at cost to employ, subcontract labour at cost,  materials at cost</t>
  </si>
  <si>
    <t>Asset Management support</t>
  </si>
  <si>
    <t>Technical, construction and project support for Tidworth surcharge remedial project</t>
  </si>
  <si>
    <t>X436 Veolia Water Outsourcing Limited</t>
  </si>
  <si>
    <t>Technical, construction and project support for Lahore Bridge overpumping project</t>
  </si>
  <si>
    <t>Technical, construction and project support for Drummond park requisition project</t>
  </si>
  <si>
    <t>Technical, construction and project support for Tidworth repair and maintenance</t>
  </si>
  <si>
    <t>Operation, technical, and project support for Tidworth clean water operations</t>
  </si>
  <si>
    <t>Operation, technical, and project support for Tidworth treatment operations</t>
  </si>
  <si>
    <t>Operation, technical, and project support ffor NHH operations</t>
  </si>
  <si>
    <t>Operation, technical, and project support for meter reads and meter maintenance</t>
  </si>
  <si>
    <t>Technical, construction and project support for Drummond Park reinforcement project</t>
  </si>
  <si>
    <t>Operation, technical, and project support for Tidworth operations</t>
  </si>
  <si>
    <t>Corporation tax group relief received by regulated business</t>
  </si>
  <si>
    <t>Associate surrendering the group relief.</t>
  </si>
  <si>
    <t>A statement of the means by which the payment for the group relief has been established (including the amount paid).</t>
  </si>
  <si>
    <t>Value of group relief.</t>
  </si>
  <si>
    <t>Turnover of associate</t>
  </si>
  <si>
    <t>Service provided by regulated business.</t>
  </si>
  <si>
    <t>Associate to whom the service is provided.</t>
  </si>
  <si>
    <t>A statement of the means by which the price charged to the associates has been established, e.g., competitive tendering.</t>
  </si>
  <si>
    <t>Value of service provided by regulated business.</t>
  </si>
  <si>
    <t>Corporation tax group relief surrendered by regulated business</t>
  </si>
  <si>
    <t>Associate receiving the group relief.</t>
  </si>
  <si>
    <t>A statement of the means by which the payment for the group relief has been established (including the amount received).</t>
  </si>
  <si>
    <t>Service provided to the non- appointed business</t>
  </si>
  <si>
    <t>Basis of recharge made by the appointed business</t>
  </si>
  <si>
    <t>Value of the recharge made by the appointed business</t>
  </si>
  <si>
    <t>Treatment of imported sludge</t>
  </si>
  <si>
    <t>Where appointed business assets have been used to carry out non-appointed activities, then the basis of the recharge should be explained. This should include an explanation as to the contribution to depreciation and finance costs of the assets as well as the incremental operating expenditure and any rental for land or buildings.</t>
  </si>
  <si>
    <t>Value of the recharge made by the appointed business.</t>
  </si>
  <si>
    <t>Treatment of tankered waste</t>
  </si>
  <si>
    <t>Pro forma P1</t>
  </si>
  <si>
    <t>Performance - non-financial information</t>
  </si>
  <si>
    <t>Properties</t>
  </si>
  <si>
    <t>Annual site volumes</t>
  </si>
  <si>
    <t>Metering penetration (households only)</t>
  </si>
  <si>
    <t>Length of mains</t>
  </si>
  <si>
    <t>Length of sewers</t>
  </si>
  <si>
    <t>Water only</t>
  </si>
  <si>
    <t>Water and wastewater</t>
  </si>
  <si>
    <t>Wastewater only</t>
  </si>
  <si>
    <t>Households</t>
  </si>
  <si>
    <t>Non-households</t>
  </si>
  <si>
    <t>Household properties</t>
  </si>
  <si>
    <t>Non-household properties</t>
  </si>
  <si>
    <t>Void household properties</t>
  </si>
  <si>
    <t>Void non-household properties</t>
  </si>
  <si>
    <t>Total properties</t>
  </si>
  <si>
    <t>Metered household properties</t>
  </si>
  <si>
    <t>Unmetered household properties</t>
  </si>
  <si>
    <t>000s</t>
  </si>
  <si>
    <t>Ml/yr</t>
  </si>
  <si>
    <t>Nr</t>
  </si>
  <si>
    <t>km</t>
  </si>
  <si>
    <t>Unique ID</t>
  </si>
  <si>
    <t>Site name</t>
  </si>
  <si>
    <t>Incumbent region (water)</t>
  </si>
  <si>
    <t>Incumbent region (wastewater)</t>
  </si>
  <si>
    <t>Postcode</t>
  </si>
  <si>
    <t>VWPL-WRZ1</t>
  </si>
  <si>
    <t xml:space="preserve">Veolia Water Projects Ltd- Tidworth Inset </t>
  </si>
  <si>
    <t>Wessex Water</t>
  </si>
  <si>
    <t>SP9 7AW</t>
  </si>
  <si>
    <t>P1.1</t>
  </si>
  <si>
    <t>P1.2</t>
  </si>
  <si>
    <t>P1.3</t>
  </si>
  <si>
    <t>P1.4</t>
  </si>
  <si>
    <t>P1.5</t>
  </si>
  <si>
    <t>P1.6</t>
  </si>
  <si>
    <t>P1.7</t>
  </si>
  <si>
    <t>P1.8</t>
  </si>
  <si>
    <t>P1.9</t>
  </si>
  <si>
    <t>P1.10</t>
  </si>
  <si>
    <t>…..</t>
  </si>
  <si>
    <t>P1.250</t>
  </si>
  <si>
    <t>Summary information</t>
  </si>
  <si>
    <t>P1.251</t>
  </si>
  <si>
    <t>Pro forma P2</t>
  </si>
  <si>
    <t>Performance - retail</t>
  </si>
  <si>
    <t>Complaints (household)</t>
  </si>
  <si>
    <t>Complaints (non-household)</t>
  </si>
  <si>
    <t>Customers on social tariffs</t>
  </si>
  <si>
    <t>Customers on WaterSure tariffs</t>
  </si>
  <si>
    <t>Customers on other reduced charges</t>
  </si>
  <si>
    <t>Customers on the Priority Services Register</t>
  </si>
  <si>
    <t>Guaranteed Standards Scheme</t>
  </si>
  <si>
    <t>Total number of failures</t>
  </si>
  <si>
    <t>Total compensation paid</t>
  </si>
  <si>
    <t>£</t>
  </si>
  <si>
    <t>P2.1</t>
  </si>
  <si>
    <t>P2.2</t>
  </si>
  <si>
    <t>P2.3</t>
  </si>
  <si>
    <t>P2.4</t>
  </si>
  <si>
    <t>P2.5</t>
  </si>
  <si>
    <t>P2.6</t>
  </si>
  <si>
    <t>P2.7</t>
  </si>
  <si>
    <t>P2.8</t>
  </si>
  <si>
    <t>P2.9</t>
  </si>
  <si>
    <t>P2.10</t>
  </si>
  <si>
    <t>P2.250</t>
  </si>
  <si>
    <t>P2.251</t>
  </si>
  <si>
    <t>Average of sites</t>
  </si>
  <si>
    <t>P2.252</t>
  </si>
  <si>
    <t>Standardisation</t>
  </si>
  <si>
    <t>Number of household properties (000)</t>
  </si>
  <si>
    <t>Number of household properties</t>
  </si>
  <si>
    <t>Number of non-household properties (000)</t>
  </si>
  <si>
    <t>Number of non-household properties</t>
  </si>
  <si>
    <t>Standardised parameter (pre populated)</t>
  </si>
  <si>
    <t>Standardised value</t>
  </si>
  <si>
    <t>Standardised units (pre populated)</t>
  </si>
  <si>
    <t>Nr per 10,000 household properties</t>
  </si>
  <si>
    <t>Nr per 10,000 non-household properties</t>
  </si>
  <si>
    <t>Percentage of household properties</t>
  </si>
  <si>
    <t>Pro forma P3</t>
  </si>
  <si>
    <t>Performance - water</t>
  </si>
  <si>
    <t>Annual leakage</t>
  </si>
  <si>
    <t>Household per capita consumption (excluding supply pipe leakage)</t>
  </si>
  <si>
    <t>Water supply interruptions</t>
  </si>
  <si>
    <t>Mains repairs</t>
  </si>
  <si>
    <t>Compliance risk index</t>
  </si>
  <si>
    <t>Unmeasured</t>
  </si>
  <si>
    <t>Measured</t>
  </si>
  <si>
    <t>Overall</t>
  </si>
  <si>
    <t>Consumption</t>
  </si>
  <si>
    <t>Population</t>
  </si>
  <si>
    <t>Per capita consumption per day</t>
  </si>
  <si>
    <t>l/h/d</t>
  </si>
  <si>
    <t>Total minutes lost (&gt;3hrs)</t>
  </si>
  <si>
    <t>Number of properties affected</t>
  </si>
  <si>
    <t>Average number of minutes lost per water customer</t>
  </si>
  <si>
    <t>P3.1</t>
  </si>
  <si>
    <t>P3.2</t>
  </si>
  <si>
    <t>P3.3</t>
  </si>
  <si>
    <t>P3.4</t>
  </si>
  <si>
    <t>P3.5</t>
  </si>
  <si>
    <t>P3.6</t>
  </si>
  <si>
    <t>P3.7</t>
  </si>
  <si>
    <t>P3.8</t>
  </si>
  <si>
    <t>P3.9</t>
  </si>
  <si>
    <t>P3.10</t>
  </si>
  <si>
    <t>P3.250</t>
  </si>
  <si>
    <t>P3.251</t>
  </si>
  <si>
    <t>P3.252</t>
  </si>
  <si>
    <t>Length of mains for all sites (km)</t>
  </si>
  <si>
    <t>Number of water properties (000)</t>
  </si>
  <si>
    <t xml:space="preserve">Number of water properties </t>
  </si>
  <si>
    <t>Standardised units (prepopulated)</t>
  </si>
  <si>
    <t>Average number of minutes lost per customer</t>
  </si>
  <si>
    <t>Nr per 1,000km of mains</t>
  </si>
  <si>
    <t>Percentage</t>
  </si>
  <si>
    <t>Pro forma P4</t>
  </si>
  <si>
    <t>Performance - wastewater</t>
  </si>
  <si>
    <t>Internal sewer flooding</t>
  </si>
  <si>
    <t>External sewer flooding</t>
  </si>
  <si>
    <t>Sewer collapses</t>
  </si>
  <si>
    <t>Pollution incidents</t>
  </si>
  <si>
    <t>Treatment works compliance</t>
  </si>
  <si>
    <t>Number of failed discharges</t>
  </si>
  <si>
    <t>Site has numeric discharge permits?</t>
  </si>
  <si>
    <t>Compliance</t>
  </si>
  <si>
    <t>TRUE/FALSE</t>
  </si>
  <si>
    <t>P4.1</t>
  </si>
  <si>
    <t>P4.2</t>
  </si>
  <si>
    <t>P4.3</t>
  </si>
  <si>
    <t>P4.4</t>
  </si>
  <si>
    <t>P4.5</t>
  </si>
  <si>
    <t>P4.6</t>
  </si>
  <si>
    <t>P4.7</t>
  </si>
  <si>
    <t>P4.8</t>
  </si>
  <si>
    <t>P4.9</t>
  </si>
  <si>
    <t>P4.10</t>
  </si>
  <si>
    <t>P4.250</t>
  </si>
  <si>
    <t>P4.251</t>
  </si>
  <si>
    <t>P4.252</t>
  </si>
  <si>
    <t>Length of sewers for all sites (km)</t>
  </si>
  <si>
    <t>Number of wastewater properties (000)</t>
  </si>
  <si>
    <t>Number of wastewater properties</t>
  </si>
  <si>
    <t>Nr per 10,000 wastewater properties</t>
  </si>
  <si>
    <t>Nr per 1,000km of sewer</t>
  </si>
  <si>
    <t>Nr per 10,000km of sewer</t>
  </si>
  <si>
    <t>Validation</t>
  </si>
  <si>
    <t>Incumbent company</t>
  </si>
  <si>
    <t>Affinity Water</t>
  </si>
  <si>
    <t>Anglian Water</t>
  </si>
  <si>
    <t>Bristol Water</t>
  </si>
  <si>
    <t>Dŵr Cymru</t>
  </si>
  <si>
    <t>Hafren Dyfrdwy</t>
  </si>
  <si>
    <t>Northumbrian Water</t>
  </si>
  <si>
    <t>Portsmouth Water</t>
  </si>
  <si>
    <t>SES Water</t>
  </si>
  <si>
    <t>Severn Trent Water</t>
  </si>
  <si>
    <t>South East Water</t>
  </si>
  <si>
    <t>South Staffs Water</t>
  </si>
  <si>
    <t>South West Water</t>
  </si>
  <si>
    <t>Southern Water</t>
  </si>
  <si>
    <t>Thames Water</t>
  </si>
  <si>
    <t>United Utilities</t>
  </si>
  <si>
    <t>Yorkshire Water</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</si>
</sst>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
    <numFmt numFmtId="165" formatCode="0.000"/>
    <numFmt numFmtId="166" formatCode="D/M/YYYY"/>
    <numFmt numFmtId="167" formatCode="0.0000"/>
  </numFmts>
  <fonts count="24">
    <font>
      <sz val="11.0"/>
      <color theme="1"/>
      <name val="Arial"/>
      <scheme val="minor"/>
    </font>
    <font>
      <sz val="18.0"/>
      <color rgb="FF003595"/>
      <name val="Krub"/>
    </font>
    <font>
      <sz val="11.0"/>
      <color theme="1"/>
      <name val="Arial"/>
    </font>
    <font>
      <sz val="15.0"/>
      <color theme="0"/>
      <name val="Calibri"/>
    </font>
    <font>
      <sz val="11.0"/>
      <color theme="1"/>
      <name val="Calibri"/>
    </font>
    <font>
      <b/>
      <sz val="12.0"/>
      <color rgb="FF0041B9"/>
      <name val="Calibri"/>
    </font>
    <font>
      <sz val="10.0"/>
      <color rgb="FF003595"/>
      <name val="Calibri"/>
    </font>
    <font/>
    <font>
      <sz val="10.0"/>
      <color theme="1"/>
      <name val="Calibri"/>
    </font>
    <font>
      <b/>
      <sz val="10.0"/>
      <color rgb="FF0041B9"/>
      <name val="Calibri"/>
    </font>
    <font>
      <sz val="10.0"/>
      <color rgb="FF000000"/>
      <name val="Calibri"/>
    </font>
    <font>
      <sz val="10.0"/>
      <color rgb="FFBFBFBF"/>
      <name val="Calibri"/>
    </font>
    <font>
      <u/>
      <sz val="10.0"/>
      <color theme="10"/>
      <name val="Calibri"/>
    </font>
    <font>
      <u/>
      <sz val="10.0"/>
      <color theme="10"/>
      <name val="Calibri"/>
    </font>
    <font>
      <sz val="10.0"/>
      <color theme="0"/>
      <name val="Calibri"/>
    </font>
    <font>
      <sz val="10.0"/>
      <color theme="1"/>
      <name val="Arial"/>
    </font>
    <font>
      <sz val="11.0"/>
      <color rgb="FFBFBFBF"/>
      <name val="Calibri"/>
    </font>
    <font>
      <sz val="12.0"/>
      <color theme="1"/>
      <name val="Calibri"/>
    </font>
    <font>
      <sz val="10.0"/>
      <color theme="4"/>
      <name val="Calibri"/>
    </font>
    <font>
      <sz val="8.0"/>
      <color rgb="FF003595"/>
      <name val="Calibri"/>
    </font>
    <font>
      <i/>
      <sz val="10.0"/>
      <color rgb="FFFF0000"/>
      <name val="Calibri"/>
    </font>
    <font>
      <i/>
      <sz val="10.0"/>
      <color rgb="FF000000"/>
      <name val="Calibri"/>
    </font>
    <font>
      <sz val="11.0"/>
      <color rgb="FF003595"/>
      <name val="Calibri"/>
    </font>
    <font>
      <sz val="11.0"/>
      <color rgb="FFFF0000"/>
      <name val="Calibri"/>
    </font>
  </fonts>
  <fills count="9">
    <fill>
      <patternFill patternType="none"/>
    </fill>
    <fill>
      <patternFill patternType="lightGray"/>
    </fill>
    <fill>
      <patternFill patternType="solid">
        <fgColor rgb="FF003595"/>
        <bgColor rgb="FF003595"/>
      </patternFill>
    </fill>
    <fill>
      <patternFill patternType="solid">
        <fgColor rgb="FFDCECF5"/>
        <bgColor rgb="FFDCECF5"/>
      </patternFill>
    </fill>
    <fill>
      <patternFill patternType="solid">
        <fgColor theme="0"/>
        <bgColor theme="0"/>
      </patternFill>
    </fill>
    <fill>
      <patternFill patternType="solid">
        <fgColor rgb="FFF0F3B3"/>
        <bgColor rgb="FFF0F3B3"/>
      </patternFill>
    </fill>
    <fill>
      <patternFill patternType="solid">
        <fgColor theme="6"/>
        <bgColor theme="6"/>
      </patternFill>
    </fill>
    <fill>
      <patternFill patternType="solid">
        <fgColor theme="4"/>
        <bgColor theme="4"/>
      </patternFill>
    </fill>
    <fill>
      <patternFill patternType="solid">
        <fgColor rgb="FFDCBDD9"/>
        <bgColor rgb="FFDCBDD9"/>
      </patternFill>
    </fill>
  </fills>
  <borders count="35">
    <border/>
    <border>
      <left/>
      <right/>
      <top/>
      <bottom/>
    </border>
    <border>
      <left style="thin">
        <color rgb="FF003595"/>
      </left>
      <top style="thin">
        <color rgb="FF003595"/>
      </top>
      <bottom style="thin">
        <color rgb="FF003595"/>
      </bottom>
    </border>
    <border>
      <top style="thin">
        <color rgb="FF003595"/>
      </top>
      <bottom style="thin">
        <color rgb="FF003595"/>
      </bottom>
    </border>
    <border>
      <right style="thin">
        <color rgb="FF003595"/>
      </right>
      <top style="thin">
        <color rgb="FF003595"/>
      </top>
      <bottom style="thin">
        <color rgb="FF003595"/>
      </bottom>
    </border>
    <border>
      <left style="thin">
        <color rgb="FF003595"/>
      </left>
      <top/>
      <bottom/>
    </border>
    <border>
      <top/>
      <bottom/>
    </border>
    <border>
      <right/>
      <top/>
      <bottom/>
    </border>
    <border>
      <right style="thin">
        <color rgb="FF003595"/>
      </right>
      <top/>
      <bottom/>
    </border>
    <border>
      <left style="thin">
        <color rgb="FF003595"/>
      </left>
      <right style="thin">
        <color rgb="FF003595"/>
      </right>
      <top style="thin">
        <color rgb="FF003595"/>
      </top>
      <bottom style="thin">
        <color rgb="FF003595"/>
      </bottom>
    </border>
    <border>
      <left style="thin">
        <color rgb="FF003595"/>
      </left>
      <right/>
      <top/>
      <bottom/>
    </border>
    <border>
      <left style="thin">
        <color rgb="FF003595"/>
      </left>
      <right/>
      <top style="thin">
        <color rgb="FF003595"/>
      </top>
    </border>
    <border>
      <left style="thin">
        <color rgb="FF003595"/>
      </left>
      <right style="thin">
        <color rgb="FF003595"/>
      </right>
      <top style="thin">
        <color rgb="FF003595"/>
      </top>
    </border>
    <border>
      <left style="thin">
        <color rgb="FF003595"/>
      </left>
      <right/>
      <bottom style="thin">
        <color rgb="FF003595"/>
      </bottom>
    </border>
    <border>
      <left style="thin">
        <color rgb="FF003595"/>
      </left>
      <right style="thin">
        <color rgb="FF003595"/>
      </right>
      <bottom style="thin">
        <color rgb="FF003595"/>
      </bottom>
    </border>
    <border>
      <left style="thin">
        <color rgb="FF003595"/>
      </left>
      <right style="thin">
        <color rgb="FF003595"/>
      </right>
    </border>
    <border>
      <left style="thin">
        <color rgb="FF003595"/>
      </left>
      <right/>
      <top style="thin">
        <color rgb="FF003595"/>
      </top>
      <bottom style="thin">
        <color rgb="FF003595"/>
      </bottom>
    </border>
    <border>
      <left style="thin">
        <color rgb="FF003595"/>
      </left>
      <top style="thin">
        <color rgb="FF003595"/>
      </top>
    </border>
    <border>
      <top style="thin">
        <color rgb="FF003595"/>
      </top>
    </border>
    <border>
      <right style="thin">
        <color rgb="FF003595"/>
      </right>
      <top style="thin">
        <color rgb="FF003595"/>
      </top>
    </border>
    <border>
      <left style="thin">
        <color rgb="FF003595"/>
      </left>
    </border>
    <border>
      <right style="thin">
        <color rgb="FF003595"/>
      </right>
    </border>
    <border>
      <left style="thin">
        <color rgb="FF003595"/>
      </left>
      <bottom style="thin">
        <color rgb="FF003595"/>
      </bottom>
    </border>
    <border>
      <right style="thin">
        <color rgb="FF003595"/>
      </right>
      <bottom style="thin">
        <color rgb="FF003595"/>
      </bottom>
    </border>
    <border>
      <bottom style="thin">
        <color rgb="FF003595"/>
      </bottom>
    </border>
    <border>
      <left style="thin">
        <color rgb="FF003595"/>
      </left>
      <top style="thin">
        <color rgb="FF003595"/>
      </top>
      <bottom/>
    </border>
    <border>
      <right style="thin">
        <color rgb="FF003595"/>
      </right>
      <top style="thin">
        <color rgb="FF003595"/>
      </top>
      <bottom/>
    </border>
    <border>
      <left style="thick">
        <color theme="5"/>
      </left>
      <right style="thin">
        <color theme="5"/>
      </right>
      <top style="thick">
        <color theme="5"/>
      </top>
      <bottom style="thin">
        <color theme="5"/>
      </bottom>
    </border>
    <border>
      <left style="thin">
        <color theme="5"/>
      </left>
      <right style="thick">
        <color theme="5"/>
      </right>
      <top style="thick">
        <color theme="5"/>
      </top>
      <bottom style="thin">
        <color theme="5"/>
      </bottom>
    </border>
    <border>
      <left style="thick">
        <color theme="5"/>
      </left>
      <right style="thin">
        <color theme="5"/>
      </right>
      <top/>
      <bottom style="thin">
        <color theme="5"/>
      </bottom>
    </border>
    <border>
      <left style="thin">
        <color theme="5"/>
      </left>
      <right style="thin">
        <color theme="5"/>
      </right>
      <top/>
      <bottom style="thin">
        <color theme="5"/>
      </bottom>
    </border>
    <border>
      <left style="thin">
        <color theme="5"/>
      </left>
      <right style="thin">
        <color theme="5"/>
      </right>
      <top style="thick">
        <color theme="5"/>
      </top>
      <bottom style="thin">
        <color theme="5"/>
      </bottom>
    </border>
    <border>
      <left style="thick">
        <color theme="5"/>
      </left>
      <right style="thin">
        <color theme="5"/>
      </right>
      <top style="thin">
        <color theme="5"/>
      </top>
      <bottom style="thick">
        <color theme="5"/>
      </bottom>
    </border>
    <border>
      <left style="thin">
        <color theme="5"/>
      </left>
      <right style="thin">
        <color theme="5"/>
      </right>
      <top style="thin">
        <color theme="5"/>
      </top>
      <bottom style="thick">
        <color theme="5"/>
      </bottom>
    </border>
    <border>
      <left style="thin">
        <color theme="5"/>
      </left>
      <right style="thick">
        <color theme="5"/>
      </right>
      <top style="thin">
        <color theme="5"/>
      </top>
      <bottom style="thick">
        <color theme="5"/>
      </bottom>
    </border>
  </borders>
  <cellStyleXfs count="1">
    <xf borderId="0" fillId="0" fontId="0" numFmtId="0" applyAlignment="1" applyFont="1"/>
  </cellStyleXfs>
  <cellXfs count="124">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1" fillId="2" fontId="3" numFmtId="0" xfId="0" applyAlignment="1" applyBorder="1" applyFill="1" applyFont="1">
      <alignment vertical="center"/>
    </xf>
    <xf borderId="0" fillId="0" fontId="4" numFmtId="0" xfId="0" applyAlignment="1" applyFont="1">
      <alignment vertical="center"/>
    </xf>
    <xf borderId="0" fillId="0" fontId="3" numFmtId="0" xfId="0" applyAlignment="1" applyFont="1">
      <alignment horizontal="center" shrinkToFit="0" vertical="center" wrapText="1"/>
    </xf>
    <xf borderId="0" fillId="0" fontId="5" numFmtId="0" xfId="0" applyAlignment="1" applyFont="1">
      <alignment shrinkToFit="0" vertical="center" wrapText="1"/>
    </xf>
    <xf borderId="2" fillId="3" fontId="6" numFmtId="0" xfId="0" applyAlignment="1" applyBorder="1" applyFill="1" applyFont="1">
      <alignment horizontal="left" vertical="center"/>
    </xf>
    <xf borderId="3" fillId="0" fontId="7" numFmtId="0" xfId="0" applyBorder="1" applyFont="1"/>
    <xf borderId="4" fillId="0" fontId="7" numFmtId="0" xfId="0" applyBorder="1" applyFont="1"/>
    <xf borderId="0" fillId="0" fontId="8" numFmtId="0" xfId="0" applyAlignment="1" applyFont="1">
      <alignment vertical="center"/>
    </xf>
    <xf borderId="0" fillId="0" fontId="9" numFmtId="0" xfId="0" applyAlignment="1" applyFont="1">
      <alignment shrinkToFit="0" vertical="center" wrapText="1"/>
    </xf>
    <xf borderId="5" fillId="4" fontId="10" numFmtId="0" xfId="0" applyAlignment="1" applyBorder="1" applyFill="1" applyFont="1">
      <alignment shrinkToFit="0" vertical="top" wrapText="1"/>
    </xf>
    <xf borderId="6" fillId="0" fontId="7" numFmtId="0" xfId="0" applyBorder="1" applyFont="1"/>
    <xf borderId="7" fillId="0" fontId="7" numFmtId="0" xfId="0" applyBorder="1" applyFont="1"/>
    <xf borderId="0" fillId="0" fontId="11" numFmtId="0" xfId="0" applyAlignment="1" applyFont="1">
      <alignment horizontal="center"/>
    </xf>
    <xf borderId="5" fillId="4" fontId="12" numFmtId="0" xfId="0" applyAlignment="1" applyBorder="1" applyFont="1">
      <alignment shrinkToFit="0" vertical="top" wrapText="1"/>
    </xf>
    <xf borderId="1" fillId="4" fontId="13" numFmtId="0" xfId="0" applyAlignment="1" applyBorder="1" applyFont="1">
      <alignment shrinkToFit="0" vertical="top" wrapText="1"/>
    </xf>
    <xf borderId="8" fillId="0" fontId="7" numFmtId="0" xfId="0" applyBorder="1" applyFont="1"/>
    <xf borderId="9" fillId="5" fontId="10" numFmtId="0" xfId="0" applyAlignment="1" applyBorder="1" applyFill="1" applyFont="1">
      <alignment readingOrder="0" shrinkToFit="0" vertical="top" wrapText="1"/>
    </xf>
    <xf borderId="1" fillId="4" fontId="10" numFmtId="0" xfId="0" applyAlignment="1" applyBorder="1" applyFont="1">
      <alignment shrinkToFit="0" vertical="top" wrapText="1"/>
    </xf>
    <xf borderId="2" fillId="6" fontId="8" numFmtId="0" xfId="0" applyAlignment="1" applyBorder="1" applyFill="1" applyFont="1">
      <alignment vertical="center"/>
    </xf>
    <xf borderId="10" fillId="4" fontId="10" numFmtId="0" xfId="0" applyAlignment="1" applyBorder="1" applyFont="1">
      <alignment shrinkToFit="0" vertical="top" wrapText="1"/>
    </xf>
    <xf borderId="2" fillId="4" fontId="10" numFmtId="0" xfId="0" applyAlignment="1" applyBorder="1" applyFont="1">
      <alignment shrinkToFit="0" vertical="top" wrapText="1"/>
    </xf>
    <xf borderId="2" fillId="7" fontId="14" numFmtId="0" xfId="0" applyAlignment="1" applyBorder="1" applyFill="1" applyFont="1">
      <alignment shrinkToFit="0" vertical="top" wrapText="1"/>
    </xf>
    <xf borderId="9" fillId="3" fontId="6" numFmtId="0" xfId="0" applyAlignment="1" applyBorder="1" applyFont="1">
      <alignment horizontal="left" vertical="center"/>
    </xf>
    <xf borderId="9" fillId="4" fontId="10" numFmtId="0" xfId="0" applyAlignment="1" applyBorder="1" applyFont="1">
      <alignment shrinkToFit="0" vertical="top" wrapText="1"/>
    </xf>
    <xf borderId="9" fillId="4" fontId="10" numFmtId="15" xfId="0" applyAlignment="1" applyBorder="1" applyFont="1" applyNumberFormat="1">
      <alignment shrinkToFit="0" vertical="top" wrapText="1"/>
    </xf>
    <xf borderId="0" fillId="0" fontId="15" numFmtId="0" xfId="0" applyAlignment="1" applyFont="1">
      <alignment vertical="center"/>
    </xf>
    <xf borderId="1" fillId="2" fontId="3" numFmtId="0" xfId="0" applyAlignment="1" applyBorder="1" applyFont="1">
      <alignment horizontal="right" vertical="center"/>
    </xf>
    <xf borderId="0" fillId="0" fontId="16" numFmtId="0" xfId="0" applyAlignment="1" applyFont="1">
      <alignment horizontal="center"/>
    </xf>
    <xf borderId="11" fillId="3" fontId="6" numFmtId="0" xfId="0" applyAlignment="1" applyBorder="1" applyFont="1">
      <alignment horizontal="center" shrinkToFit="0" vertical="center" wrapText="1"/>
    </xf>
    <xf borderId="12" fillId="3" fontId="6" numFmtId="0" xfId="0" applyAlignment="1" applyBorder="1" applyFont="1">
      <alignment horizontal="center" shrinkToFit="0" vertical="center" wrapText="1"/>
    </xf>
    <xf borderId="2" fillId="3" fontId="6" numFmtId="0" xfId="0" applyAlignment="1" applyBorder="1" applyFont="1">
      <alignment horizontal="center" shrinkToFit="0" vertical="center" wrapText="1"/>
    </xf>
    <xf borderId="0" fillId="0" fontId="17" numFmtId="0" xfId="0" applyAlignment="1" applyFont="1">
      <alignment vertical="center"/>
    </xf>
    <xf borderId="13" fillId="0" fontId="7" numFmtId="0" xfId="0" applyBorder="1" applyFont="1"/>
    <xf borderId="14" fillId="0" fontId="7" numFmtId="0" xfId="0" applyBorder="1" applyFont="1"/>
    <xf borderId="9" fillId="3" fontId="6" numFmtId="0" xfId="0" applyAlignment="1" applyBorder="1" applyFont="1">
      <alignment horizontal="center" shrinkToFit="0" vertical="center" wrapText="1"/>
    </xf>
    <xf borderId="0" fillId="0" fontId="4" numFmtId="164" xfId="0" applyAlignment="1" applyFont="1" applyNumberFormat="1">
      <alignment vertical="center"/>
    </xf>
    <xf borderId="9" fillId="3" fontId="6" numFmtId="0" xfId="0" applyAlignment="1" applyBorder="1" applyFont="1">
      <alignment horizontal="center" vertical="center"/>
    </xf>
    <xf borderId="0" fillId="0" fontId="18" numFmtId="0" xfId="0" applyAlignment="1" applyFont="1">
      <alignment horizontal="center" shrinkToFit="0" vertical="center" wrapText="1"/>
    </xf>
    <xf borderId="9" fillId="4" fontId="10" numFmtId="0" xfId="0" applyAlignment="1" applyBorder="1" applyFont="1">
      <alignment horizontal="left" shrinkToFit="0" vertical="center" wrapText="1"/>
    </xf>
    <xf borderId="9" fillId="4" fontId="10" numFmtId="0" xfId="0" applyAlignment="1" applyBorder="1" applyFont="1">
      <alignment horizontal="center" shrinkToFit="0" vertical="center" wrapText="1"/>
    </xf>
    <xf borderId="9" fillId="5" fontId="10" numFmtId="165" xfId="0" applyAlignment="1" applyBorder="1" applyFont="1" applyNumberFormat="1">
      <alignment horizontal="right" readingOrder="0" shrinkToFit="0" vertical="center" wrapText="1"/>
    </xf>
    <xf borderId="9" fillId="3" fontId="10" numFmtId="165" xfId="0" applyAlignment="1" applyBorder="1" applyFont="1" applyNumberFormat="1">
      <alignment horizontal="right" shrinkToFit="0" vertical="center" wrapText="1"/>
    </xf>
    <xf borderId="9" fillId="0" fontId="19" numFmtId="0" xfId="0" applyAlignment="1" applyBorder="1" applyFont="1">
      <alignment horizontal="center" shrinkToFit="0" vertical="center" wrapText="1"/>
    </xf>
    <xf borderId="9" fillId="3" fontId="10" numFmtId="165" xfId="0" applyAlignment="1" applyBorder="1" applyFont="1" applyNumberFormat="1">
      <alignment horizontal="right" readingOrder="0" shrinkToFit="0" vertical="center" wrapText="1"/>
    </xf>
    <xf borderId="1" fillId="4" fontId="10" numFmtId="0" xfId="0" applyAlignment="1" applyBorder="1" applyFont="1">
      <alignment horizontal="left" shrinkToFit="0" vertical="center" wrapText="1"/>
    </xf>
    <xf borderId="1" fillId="4" fontId="10" numFmtId="0" xfId="0" applyAlignment="1" applyBorder="1" applyFont="1">
      <alignment horizontal="center" shrinkToFit="0" vertical="center" wrapText="1"/>
    </xf>
    <xf borderId="0" fillId="0" fontId="19" numFmtId="0" xfId="0" applyAlignment="1" applyFont="1">
      <alignment horizontal="center" shrinkToFit="0" vertical="center" wrapText="1"/>
    </xf>
    <xf borderId="0" fillId="0" fontId="10" numFmtId="0" xfId="0" applyAlignment="1" applyFont="1">
      <alignment readingOrder="0" shrinkToFit="0" vertical="bottom" wrapText="0"/>
    </xf>
    <xf borderId="1" fillId="4" fontId="4" numFmtId="0" xfId="0" applyAlignment="1" applyBorder="1" applyFont="1">
      <alignment vertical="center"/>
    </xf>
    <xf borderId="1" fillId="4" fontId="19" numFmtId="0" xfId="0" applyAlignment="1" applyBorder="1" applyFont="1">
      <alignment horizontal="center" shrinkToFit="0" vertical="center" wrapText="1"/>
    </xf>
    <xf borderId="0" fillId="0" fontId="20" numFmtId="0" xfId="0" applyAlignment="1" applyFont="1">
      <alignment readingOrder="0" vertical="center"/>
    </xf>
    <xf borderId="9" fillId="8" fontId="10" numFmtId="165" xfId="0" applyAlignment="1" applyBorder="1" applyFill="1" applyFont="1" applyNumberFormat="1">
      <alignment horizontal="right" shrinkToFit="0" vertical="center" wrapText="1"/>
    </xf>
    <xf borderId="15" fillId="0" fontId="7" numFmtId="0" xfId="0" applyBorder="1" applyFont="1"/>
    <xf borderId="9" fillId="5" fontId="10" numFmtId="0" xfId="0" applyAlignment="1" applyBorder="1" applyFont="1">
      <alignment horizontal="left" shrinkToFit="0" vertical="center" wrapText="1"/>
    </xf>
    <xf borderId="9" fillId="5" fontId="10" numFmtId="165" xfId="0" applyAlignment="1" applyBorder="1" applyFont="1" applyNumberFormat="1">
      <alignment horizontal="right" shrinkToFit="0" vertical="center" wrapText="1"/>
    </xf>
    <xf borderId="9" fillId="5" fontId="10" numFmtId="10" xfId="0" applyAlignment="1" applyBorder="1" applyFont="1" applyNumberFormat="1">
      <alignment horizontal="right" shrinkToFit="0" vertical="center" wrapText="1"/>
    </xf>
    <xf borderId="9" fillId="5" fontId="10" numFmtId="166" xfId="0" applyAlignment="1" applyBorder="1" applyFont="1" applyNumberFormat="1">
      <alignment horizontal="right" shrinkToFit="0" vertical="center" wrapText="1"/>
    </xf>
    <xf borderId="5" fillId="4" fontId="10" numFmtId="0" xfId="0" applyAlignment="1" applyBorder="1" applyFont="1">
      <alignment horizontal="left" shrinkToFit="0" vertical="top" wrapText="1"/>
    </xf>
    <xf borderId="10" fillId="4" fontId="10" numFmtId="0" xfId="0" applyAlignment="1" applyBorder="1" applyFont="1">
      <alignment horizontal="left" shrinkToFit="0" vertical="top" wrapText="1"/>
    </xf>
    <xf borderId="1" fillId="4" fontId="10" numFmtId="0" xfId="0" applyAlignment="1" applyBorder="1" applyFont="1">
      <alignment horizontal="left" shrinkToFit="0" vertical="top" wrapText="1"/>
    </xf>
    <xf borderId="16" fillId="3" fontId="6" numFmtId="0" xfId="0" applyAlignment="1" applyBorder="1" applyFont="1">
      <alignment horizontal="center" shrinkToFit="0" vertical="center" wrapText="1"/>
    </xf>
    <xf borderId="9" fillId="4" fontId="21" numFmtId="0" xfId="0" applyAlignment="1" applyBorder="1" applyFont="1">
      <alignment horizontal="left" shrinkToFit="0" vertical="center" wrapText="1"/>
    </xf>
    <xf borderId="9" fillId="4" fontId="10" numFmtId="0" xfId="0" applyAlignment="1" applyBorder="1" applyFont="1">
      <alignment horizontal="left" readingOrder="0" shrinkToFit="0" vertical="center" wrapText="1"/>
    </xf>
    <xf borderId="0" fillId="0" fontId="8" numFmtId="164" xfId="0" applyAlignment="1" applyFont="1" applyNumberFormat="1">
      <alignment vertical="center"/>
    </xf>
    <xf borderId="2" fillId="4" fontId="10" numFmtId="0" xfId="0" applyAlignment="1" applyBorder="1" applyFont="1">
      <alignment horizontal="left" shrinkToFit="0" vertical="center" wrapText="1"/>
    </xf>
    <xf borderId="0" fillId="0" fontId="1" numFmtId="0" xfId="0" applyAlignment="1" applyFont="1">
      <alignment shrinkToFit="0" vertical="center" wrapText="1"/>
    </xf>
    <xf borderId="17" fillId="3" fontId="6" numFmtId="0" xfId="0" applyAlignment="1" applyBorder="1" applyFont="1">
      <alignment horizontal="center" vertical="center"/>
    </xf>
    <xf borderId="18" fillId="0" fontId="7" numFmtId="0" xfId="0" applyBorder="1" applyFont="1"/>
    <xf borderId="19" fillId="0" fontId="7" numFmtId="0" xfId="0" applyBorder="1" applyFont="1"/>
    <xf borderId="17" fillId="3" fontId="6" numFmtId="0" xfId="0" applyAlignment="1" applyBorder="1" applyFont="1">
      <alignment horizontal="center" shrinkToFit="0" vertical="center" wrapText="1"/>
    </xf>
    <xf borderId="20" fillId="0" fontId="7" numFmtId="0" xfId="0" applyBorder="1" applyFont="1"/>
    <xf borderId="21" fillId="0" fontId="7" numFmtId="0" xfId="0" applyBorder="1" applyFont="1"/>
    <xf borderId="22" fillId="0" fontId="7" numFmtId="0" xfId="0" applyBorder="1" applyFont="1"/>
    <xf borderId="23" fillId="0" fontId="7" numFmtId="0" xfId="0" applyBorder="1" applyFont="1"/>
    <xf borderId="24" fillId="0" fontId="7" numFmtId="0" xfId="0" applyBorder="1" applyFont="1"/>
    <xf borderId="2" fillId="3" fontId="6" numFmtId="0" xfId="0" applyAlignment="1" applyBorder="1" applyFont="1">
      <alignment horizontal="center" vertical="center"/>
    </xf>
    <xf borderId="9" fillId="5" fontId="10" numFmtId="0" xfId="0" applyAlignment="1" applyBorder="1" applyFont="1">
      <alignment horizontal="left" readingOrder="0" shrinkToFit="0" vertical="center" wrapText="1"/>
    </xf>
    <xf borderId="9" fillId="5" fontId="10" numFmtId="165" xfId="0" applyAlignment="1" applyBorder="1" applyFont="1" applyNumberFormat="1">
      <alignment horizontal="center" shrinkToFit="0" vertical="center" wrapText="1"/>
    </xf>
    <xf borderId="9" fillId="5" fontId="10" numFmtId="165" xfId="0" applyAlignment="1" applyBorder="1" applyFont="1" applyNumberFormat="1">
      <alignment horizontal="center" readingOrder="0" shrinkToFit="0" vertical="center" wrapText="1"/>
    </xf>
    <xf borderId="9" fillId="3" fontId="10" numFmtId="165" xfId="0" applyAlignment="1" applyBorder="1" applyFont="1" applyNumberFormat="1">
      <alignment horizontal="center" shrinkToFit="0" vertical="center" wrapText="1"/>
    </xf>
    <xf borderId="9" fillId="5" fontId="10" numFmtId="2" xfId="0" applyAlignment="1" applyBorder="1" applyFont="1" applyNumberFormat="1">
      <alignment horizontal="center" readingOrder="0" shrinkToFit="0" vertical="center" wrapText="1"/>
    </xf>
    <xf borderId="9" fillId="5" fontId="10" numFmtId="2" xfId="0" applyAlignment="1" applyBorder="1" applyFont="1" applyNumberFormat="1">
      <alignment horizontal="center" shrinkToFit="0" vertical="center" wrapText="1"/>
    </xf>
    <xf borderId="9" fillId="5" fontId="10" numFmtId="1" xfId="0" applyAlignment="1" applyBorder="1" applyFont="1" applyNumberFormat="1">
      <alignment horizontal="center" readingOrder="0" shrinkToFit="0" vertical="center" wrapText="1"/>
    </xf>
    <xf borderId="9" fillId="5" fontId="10" numFmtId="164" xfId="0" applyAlignment="1" applyBorder="1" applyFont="1" applyNumberFormat="1">
      <alignment horizontal="center" readingOrder="0" shrinkToFit="0" vertical="center" wrapText="1"/>
    </xf>
    <xf borderId="9" fillId="5" fontId="10" numFmtId="164" xfId="0" applyAlignment="1" applyBorder="1" applyFont="1" applyNumberFormat="1">
      <alignment horizontal="center" shrinkToFit="0" vertical="center" wrapText="1"/>
    </xf>
    <xf borderId="0" fillId="0" fontId="10" numFmtId="0" xfId="0" applyAlignment="1" applyFont="1">
      <alignment horizontal="left" shrinkToFit="0" vertical="center" wrapText="1"/>
    </xf>
    <xf borderId="0" fillId="0" fontId="10" numFmtId="0" xfId="0" applyAlignment="1" applyFont="1">
      <alignment horizontal="center" shrinkToFit="0" vertical="center" wrapText="1"/>
    </xf>
    <xf borderId="2" fillId="0" fontId="10" numFmtId="0" xfId="0" applyAlignment="1" applyBorder="1" applyFont="1">
      <alignment horizontal="left" shrinkToFit="0" vertical="center" wrapText="1"/>
    </xf>
    <xf borderId="9" fillId="3" fontId="10" numFmtId="2" xfId="0" applyAlignment="1" applyBorder="1" applyFont="1" applyNumberFormat="1">
      <alignment horizontal="center" shrinkToFit="0" vertical="center" wrapText="1"/>
    </xf>
    <xf borderId="9" fillId="3" fontId="10" numFmtId="164" xfId="0" applyAlignment="1" applyBorder="1" applyFont="1" applyNumberFormat="1">
      <alignment horizontal="center" shrinkToFit="0" vertical="center" wrapText="1"/>
    </xf>
    <xf borderId="9" fillId="8" fontId="10" numFmtId="0" xfId="0" applyAlignment="1" applyBorder="1" applyFont="1">
      <alignment horizontal="left" shrinkToFit="0" vertical="center" wrapText="1"/>
    </xf>
    <xf borderId="9" fillId="5" fontId="10" numFmtId="0" xfId="0" applyAlignment="1" applyBorder="1" applyFont="1">
      <alignment horizontal="center" readingOrder="0" shrinkToFit="0" vertical="center" wrapText="1"/>
    </xf>
    <xf borderId="9" fillId="5" fontId="10" numFmtId="0" xfId="0" applyAlignment="1" applyBorder="1" applyFont="1">
      <alignment horizontal="center" shrinkToFit="0" vertical="center" wrapText="1"/>
    </xf>
    <xf borderId="9" fillId="3" fontId="10" numFmtId="1" xfId="0" applyAlignment="1" applyBorder="1" applyFont="1" applyNumberFormat="1">
      <alignment horizontal="center" shrinkToFit="0" vertical="center" wrapText="1"/>
    </xf>
    <xf borderId="0" fillId="0" fontId="6" numFmtId="0" xfId="0" applyAlignment="1" applyFont="1">
      <alignment horizontal="center" shrinkToFit="0" vertical="center" wrapText="1"/>
    </xf>
    <xf borderId="25" fillId="3" fontId="6" numFmtId="0" xfId="0" applyAlignment="1" applyBorder="1" applyFont="1">
      <alignment horizontal="left" vertical="center"/>
    </xf>
    <xf borderId="26" fillId="0" fontId="7" numFmtId="0" xfId="0" applyBorder="1" applyFont="1"/>
    <xf borderId="9" fillId="3" fontId="10" numFmtId="0" xfId="0" applyAlignment="1" applyBorder="1" applyFont="1">
      <alignment horizontal="center" shrinkToFit="0" vertical="center" wrapText="1"/>
    </xf>
    <xf borderId="27" fillId="0" fontId="10" numFmtId="0" xfId="0" applyAlignment="1" applyBorder="1" applyFont="1">
      <alignment horizontal="center" shrinkToFit="0" vertical="center" wrapText="1"/>
    </xf>
    <xf borderId="28" fillId="0" fontId="10" numFmtId="0" xfId="0" applyAlignment="1" applyBorder="1" applyFont="1">
      <alignment horizontal="center" shrinkToFit="0" vertical="center" wrapText="1"/>
    </xf>
    <xf borderId="29" fillId="3" fontId="10" numFmtId="164" xfId="0" applyAlignment="1" applyBorder="1" applyFont="1" applyNumberFormat="1">
      <alignment horizontal="center" shrinkToFit="0" vertical="center" wrapText="1"/>
    </xf>
    <xf borderId="30" fillId="3" fontId="10" numFmtId="164" xfId="0" applyAlignment="1" applyBorder="1" applyFont="1" applyNumberFormat="1">
      <alignment horizontal="center" shrinkToFit="0" vertical="center" wrapText="1"/>
    </xf>
    <xf borderId="31" fillId="3" fontId="10" numFmtId="10" xfId="0" applyAlignment="1" applyBorder="1" applyFont="1" applyNumberFormat="1">
      <alignment horizontal="center" shrinkToFit="0" vertical="center" wrapText="1"/>
    </xf>
    <xf borderId="28" fillId="3" fontId="10" numFmtId="10" xfId="0" applyAlignment="1" applyBorder="1" applyFont="1" applyNumberFormat="1">
      <alignment horizontal="center" shrinkToFit="0" vertical="center" wrapText="1"/>
    </xf>
    <xf borderId="32" fillId="4" fontId="10" numFmtId="164" xfId="0" applyAlignment="1" applyBorder="1" applyFont="1" applyNumberFormat="1">
      <alignment horizontal="center" shrinkToFit="0" vertical="center" wrapText="1"/>
    </xf>
    <xf borderId="33" fillId="4" fontId="10" numFmtId="164" xfId="0" applyAlignment="1" applyBorder="1" applyFont="1" applyNumberFormat="1">
      <alignment horizontal="center" shrinkToFit="0" vertical="center" wrapText="1"/>
    </xf>
    <xf borderId="33" fillId="4" fontId="10" numFmtId="10" xfId="0" applyAlignment="1" applyBorder="1" applyFont="1" applyNumberFormat="1">
      <alignment horizontal="center" shrinkToFit="0" vertical="center" wrapText="1"/>
    </xf>
    <xf borderId="34" fillId="4" fontId="10" numFmtId="10" xfId="0" applyAlignment="1" applyBorder="1" applyFont="1" applyNumberFormat="1">
      <alignment horizontal="center" shrinkToFit="0" vertical="center" wrapText="1"/>
    </xf>
    <xf borderId="0" fillId="0" fontId="22" numFmtId="0" xfId="0" applyAlignment="1" applyFont="1">
      <alignment horizontal="left" vertical="center"/>
    </xf>
    <xf borderId="0" fillId="0" fontId="23" numFmtId="0" xfId="0" applyAlignment="1" applyFont="1">
      <alignment vertical="center"/>
    </xf>
    <xf borderId="9" fillId="3" fontId="10" numFmtId="167" xfId="0" applyAlignment="1" applyBorder="1" applyFont="1" applyNumberFormat="1">
      <alignment horizontal="center" shrinkToFit="0" vertical="center" wrapText="1"/>
    </xf>
    <xf borderId="9" fillId="8" fontId="10" numFmtId="164" xfId="0" applyAlignment="1" applyBorder="1" applyFont="1" applyNumberFormat="1">
      <alignment horizontal="center" shrinkToFit="0" vertical="center" wrapText="1"/>
    </xf>
    <xf borderId="9" fillId="0" fontId="10" numFmtId="0" xfId="0" applyAlignment="1" applyBorder="1" applyFont="1">
      <alignment horizontal="center" shrinkToFit="0" vertical="center" wrapText="1"/>
    </xf>
    <xf borderId="0" fillId="0" fontId="10" numFmtId="165" xfId="0" applyAlignment="1" applyFont="1" applyNumberFormat="1">
      <alignment horizontal="center" shrinkToFit="0" vertical="center" wrapText="1"/>
    </xf>
    <xf borderId="9" fillId="5" fontId="10" numFmtId="10" xfId="0" applyAlignment="1" applyBorder="1" applyFont="1" applyNumberFormat="1">
      <alignment horizontal="center" shrinkToFit="0" vertical="center" wrapText="1"/>
    </xf>
    <xf borderId="9" fillId="4" fontId="10" numFmtId="165" xfId="0" applyAlignment="1" applyBorder="1" applyFont="1" applyNumberFormat="1">
      <alignment horizontal="center" shrinkToFit="0" vertical="center" wrapText="1"/>
    </xf>
    <xf borderId="9" fillId="4" fontId="10" numFmtId="10" xfId="0" applyAlignment="1" applyBorder="1" applyFont="1" applyNumberFormat="1">
      <alignment horizontal="center" shrinkToFit="0" vertical="center" wrapText="1"/>
    </xf>
    <xf borderId="9" fillId="3" fontId="10" numFmtId="10" xfId="0" applyAlignment="1" applyBorder="1" applyFont="1" applyNumberFormat="1">
      <alignment horizontal="center" shrinkToFit="0" vertical="center" wrapText="1"/>
    </xf>
    <xf borderId="9" fillId="3" fontId="6" numFmtId="0" xfId="0" applyAlignment="1" applyBorder="1" applyFont="1">
      <alignment horizontal="center"/>
    </xf>
    <xf borderId="0" fillId="0" fontId="8" numFmtId="0" xfId="0" applyFont="1"/>
    <xf borderId="9" fillId="0" fontId="8"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0071CE"/>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ofwat.gov.uk/publication/regulatory-reporting-requirements-for-new-appointees-in-2021-22-guidelines-and-line-definitions/"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8.xml"/><Relationship Id="rId3"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3595"/>
    <pageSetUpPr fitToPage="1"/>
  </sheetPr>
  <sheetViews>
    <sheetView showGridLines="0" workbookViewId="0"/>
  </sheetViews>
  <sheetFormatPr customHeight="1" defaultColWidth="12.63" defaultRowHeight="15.0"/>
  <cols>
    <col customWidth="1" min="1" max="1" width="7.63"/>
    <col customWidth="1" min="2" max="2" width="50.63"/>
    <col customWidth="1" min="3" max="3" width="30.63"/>
    <col customWidth="1" min="4" max="4" width="1.38"/>
    <col customWidth="1" min="5" max="5" width="8.38"/>
    <col customWidth="1" min="6" max="6" width="1.88"/>
    <col customWidth="1" min="7" max="26" width="9.0"/>
  </cols>
  <sheetData>
    <row r="1" ht="14.25" customHeight="1">
      <c r="A1" s="1" t="s">
        <v>0</v>
      </c>
      <c r="B1" s="1"/>
      <c r="C1" s="1"/>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1</v>
      </c>
      <c r="B3" s="3"/>
      <c r="C3" s="3"/>
      <c r="D3" s="3"/>
      <c r="E3" s="3"/>
      <c r="F3" s="4"/>
      <c r="G3" s="4"/>
      <c r="H3" s="4"/>
      <c r="I3" s="4"/>
      <c r="J3" s="4"/>
      <c r="K3" s="4"/>
      <c r="L3" s="4"/>
      <c r="M3" s="4"/>
      <c r="N3" s="4"/>
      <c r="O3" s="4"/>
      <c r="P3" s="4"/>
      <c r="Q3" s="4"/>
      <c r="R3" s="4"/>
      <c r="S3" s="4"/>
      <c r="T3" s="4"/>
      <c r="U3" s="4"/>
      <c r="V3" s="4"/>
      <c r="W3" s="4"/>
      <c r="X3" s="4"/>
      <c r="Y3" s="4"/>
      <c r="Z3" s="4"/>
    </row>
    <row r="4" ht="14.25" customHeight="1">
      <c r="A4" s="5"/>
      <c r="B4" s="5"/>
      <c r="C4" s="5"/>
      <c r="D4" s="4"/>
      <c r="E4" s="6"/>
      <c r="F4" s="4"/>
      <c r="G4" s="4"/>
      <c r="H4" s="4"/>
      <c r="I4" s="4"/>
      <c r="J4" s="4"/>
      <c r="K4" s="4"/>
      <c r="L4" s="4"/>
      <c r="M4" s="4"/>
      <c r="N4" s="4"/>
      <c r="O4" s="4"/>
      <c r="P4" s="4"/>
      <c r="Q4" s="4"/>
      <c r="R4" s="4"/>
      <c r="S4" s="4"/>
      <c r="T4" s="4"/>
      <c r="U4" s="4"/>
      <c r="V4" s="4"/>
      <c r="W4" s="4"/>
      <c r="X4" s="4"/>
      <c r="Y4" s="4"/>
      <c r="Z4" s="4"/>
    </row>
    <row r="5" ht="14.25" customHeight="1">
      <c r="A5" s="7" t="s">
        <v>2</v>
      </c>
      <c r="B5" s="8"/>
      <c r="C5" s="9"/>
      <c r="D5" s="10"/>
      <c r="E5" s="11"/>
      <c r="F5" s="10"/>
      <c r="G5" s="10"/>
      <c r="H5" s="10"/>
      <c r="I5" s="10"/>
      <c r="J5" s="10"/>
      <c r="K5" s="10"/>
      <c r="L5" s="10"/>
      <c r="M5" s="10"/>
      <c r="N5" s="10"/>
      <c r="O5" s="10"/>
      <c r="P5" s="10"/>
      <c r="Q5" s="10"/>
      <c r="R5" s="10"/>
      <c r="S5" s="10"/>
      <c r="T5" s="10"/>
      <c r="U5" s="10"/>
      <c r="V5" s="10"/>
      <c r="W5" s="10"/>
      <c r="X5" s="10"/>
      <c r="Y5" s="10"/>
      <c r="Z5" s="10"/>
    </row>
    <row r="6" ht="68.25" customHeight="1">
      <c r="A6" s="12" t="s">
        <v>3</v>
      </c>
      <c r="B6" s="13"/>
      <c r="C6" s="14"/>
      <c r="D6" s="15"/>
      <c r="E6" s="15"/>
      <c r="F6" s="10"/>
      <c r="G6" s="10"/>
      <c r="H6" s="10"/>
      <c r="I6" s="10"/>
      <c r="J6" s="10"/>
      <c r="K6" s="10"/>
      <c r="L6" s="10"/>
      <c r="M6" s="10"/>
      <c r="N6" s="10"/>
      <c r="O6" s="10"/>
      <c r="P6" s="10"/>
      <c r="Q6" s="10"/>
      <c r="R6" s="10"/>
      <c r="S6" s="10"/>
      <c r="T6" s="10"/>
      <c r="U6" s="10"/>
      <c r="V6" s="10"/>
      <c r="W6" s="10"/>
      <c r="X6" s="10"/>
      <c r="Y6" s="10"/>
      <c r="Z6" s="10"/>
    </row>
    <row r="7" ht="14.25" customHeight="1">
      <c r="A7" s="16" t="s">
        <v>4</v>
      </c>
      <c r="B7" s="13"/>
      <c r="C7" s="14"/>
      <c r="D7" s="15"/>
      <c r="E7" s="15"/>
      <c r="F7" s="10"/>
      <c r="G7" s="10"/>
      <c r="H7" s="10"/>
      <c r="I7" s="10"/>
      <c r="J7" s="10"/>
      <c r="K7" s="10"/>
      <c r="L7" s="10"/>
      <c r="M7" s="10"/>
      <c r="N7" s="10"/>
      <c r="O7" s="10"/>
      <c r="P7" s="10"/>
      <c r="Q7" s="10"/>
      <c r="R7" s="10"/>
      <c r="S7" s="10"/>
      <c r="T7" s="10"/>
      <c r="U7" s="10"/>
      <c r="V7" s="10"/>
      <c r="W7" s="10"/>
      <c r="X7" s="10"/>
      <c r="Y7" s="10"/>
      <c r="Z7" s="10"/>
    </row>
    <row r="8" ht="14.25" customHeight="1">
      <c r="A8" s="17"/>
      <c r="B8" s="17"/>
      <c r="C8" s="17"/>
      <c r="D8" s="15"/>
      <c r="E8" s="15"/>
      <c r="F8" s="10"/>
      <c r="G8" s="10"/>
      <c r="H8" s="10"/>
      <c r="I8" s="10"/>
      <c r="J8" s="10"/>
      <c r="K8" s="10"/>
      <c r="L8" s="10"/>
      <c r="M8" s="10"/>
      <c r="N8" s="10"/>
      <c r="O8" s="10"/>
      <c r="P8" s="10"/>
      <c r="Q8" s="10"/>
      <c r="R8" s="10"/>
      <c r="S8" s="10"/>
      <c r="T8" s="10"/>
      <c r="U8" s="10"/>
      <c r="V8" s="10"/>
      <c r="W8" s="10"/>
      <c r="X8" s="10"/>
      <c r="Y8" s="10"/>
      <c r="Z8" s="10"/>
    </row>
    <row r="9" ht="14.25" customHeight="1">
      <c r="A9" s="7" t="s">
        <v>5</v>
      </c>
      <c r="B9" s="8"/>
      <c r="C9" s="9"/>
      <c r="D9" s="15"/>
      <c r="E9" s="15"/>
      <c r="F9" s="10"/>
      <c r="G9" s="10"/>
      <c r="H9" s="10"/>
      <c r="I9" s="10"/>
      <c r="J9" s="10"/>
      <c r="K9" s="10"/>
      <c r="L9" s="10"/>
      <c r="M9" s="10"/>
      <c r="N9" s="10"/>
      <c r="O9" s="10"/>
      <c r="P9" s="10"/>
      <c r="Q9" s="10"/>
      <c r="R9" s="10"/>
      <c r="S9" s="10"/>
      <c r="T9" s="10"/>
      <c r="U9" s="10"/>
      <c r="V9" s="10"/>
      <c r="W9" s="10"/>
      <c r="X9" s="10"/>
      <c r="Y9" s="10"/>
      <c r="Z9" s="10"/>
    </row>
    <row r="10" ht="14.25" customHeight="1">
      <c r="A10" s="17"/>
      <c r="B10" s="17"/>
      <c r="C10" s="17"/>
      <c r="D10" s="15"/>
      <c r="E10" s="15"/>
      <c r="F10" s="10"/>
      <c r="G10" s="10"/>
      <c r="H10" s="10"/>
      <c r="I10" s="10"/>
      <c r="J10" s="10"/>
      <c r="K10" s="10"/>
      <c r="L10" s="10"/>
      <c r="M10" s="10"/>
      <c r="N10" s="10"/>
      <c r="O10" s="10"/>
      <c r="P10" s="10"/>
      <c r="Q10" s="10"/>
      <c r="R10" s="10"/>
      <c r="S10" s="10"/>
      <c r="T10" s="10"/>
      <c r="U10" s="10"/>
      <c r="V10" s="10"/>
      <c r="W10" s="10"/>
      <c r="X10" s="10"/>
      <c r="Y10" s="10"/>
      <c r="Z10" s="10"/>
    </row>
    <row r="11" ht="14.25" customHeight="1">
      <c r="A11" s="12" t="s">
        <v>6</v>
      </c>
      <c r="B11" s="18"/>
      <c r="C11" s="19" t="s">
        <v>7</v>
      </c>
      <c r="D11" s="15"/>
      <c r="E11" s="15"/>
      <c r="F11" s="10"/>
      <c r="G11" s="10"/>
      <c r="H11" s="10"/>
      <c r="I11" s="10"/>
      <c r="J11" s="10"/>
      <c r="K11" s="10"/>
      <c r="L11" s="10"/>
      <c r="M11" s="10"/>
      <c r="N11" s="10"/>
      <c r="O11" s="10"/>
      <c r="P11" s="10"/>
      <c r="Q11" s="10"/>
      <c r="R11" s="10"/>
      <c r="S11" s="10"/>
      <c r="T11" s="10"/>
      <c r="U11" s="10"/>
      <c r="V11" s="10"/>
      <c r="W11" s="10"/>
      <c r="X11" s="10"/>
      <c r="Y11" s="10"/>
      <c r="Z11" s="10"/>
    </row>
    <row r="12" ht="14.25" customHeight="1">
      <c r="A12" s="20"/>
      <c r="B12" s="20"/>
      <c r="C12" s="20"/>
      <c r="D12" s="15"/>
      <c r="E12" s="15"/>
      <c r="F12" s="10"/>
      <c r="G12" s="10"/>
      <c r="H12" s="10"/>
      <c r="I12" s="10"/>
      <c r="J12" s="10"/>
      <c r="K12" s="10"/>
      <c r="L12" s="10"/>
      <c r="M12" s="10"/>
      <c r="N12" s="10"/>
      <c r="O12" s="10"/>
      <c r="P12" s="10"/>
      <c r="Q12" s="10"/>
      <c r="R12" s="10"/>
      <c r="S12" s="10"/>
      <c r="T12" s="10"/>
      <c r="U12" s="10"/>
      <c r="V12" s="10"/>
      <c r="W12" s="10"/>
      <c r="X12" s="10"/>
      <c r="Y12" s="10"/>
      <c r="Z12" s="10"/>
    </row>
    <row r="13" ht="14.25" customHeight="1">
      <c r="A13" s="7" t="s">
        <v>8</v>
      </c>
      <c r="B13" s="8"/>
      <c r="C13" s="9"/>
      <c r="D13" s="15"/>
      <c r="E13" s="15"/>
      <c r="F13" s="10"/>
      <c r="G13" s="10"/>
      <c r="H13" s="10"/>
      <c r="I13" s="10"/>
      <c r="J13" s="10"/>
      <c r="K13" s="10"/>
      <c r="L13" s="10"/>
      <c r="M13" s="10"/>
      <c r="N13" s="10"/>
      <c r="O13" s="10"/>
      <c r="P13" s="10"/>
      <c r="Q13" s="10"/>
      <c r="R13" s="10"/>
      <c r="S13" s="10"/>
      <c r="T13" s="10"/>
      <c r="U13" s="10"/>
      <c r="V13" s="10"/>
      <c r="W13" s="10"/>
      <c r="X13" s="10"/>
      <c r="Y13" s="10"/>
      <c r="Z13" s="10"/>
    </row>
    <row r="14" ht="14.25" customHeight="1">
      <c r="A14" s="15"/>
      <c r="B14" s="15"/>
      <c r="C14" s="15"/>
      <c r="D14" s="15"/>
      <c r="E14" s="15"/>
      <c r="F14" s="10"/>
      <c r="G14" s="10"/>
      <c r="H14" s="10"/>
      <c r="I14" s="10"/>
      <c r="J14" s="10"/>
      <c r="K14" s="10"/>
      <c r="L14" s="10"/>
      <c r="M14" s="10"/>
      <c r="N14" s="10"/>
      <c r="O14" s="10"/>
      <c r="P14" s="10"/>
      <c r="Q14" s="10"/>
      <c r="R14" s="10"/>
      <c r="S14" s="10"/>
      <c r="T14" s="10"/>
      <c r="U14" s="10"/>
      <c r="V14" s="10"/>
      <c r="W14" s="10"/>
      <c r="X14" s="10"/>
      <c r="Y14" s="10"/>
      <c r="Z14" s="10"/>
    </row>
    <row r="15" ht="14.25" customHeight="1">
      <c r="A15" s="21" t="s">
        <v>9</v>
      </c>
      <c r="B15" s="9"/>
      <c r="C15" s="22"/>
      <c r="D15" s="20"/>
      <c r="E15" s="15"/>
      <c r="F15" s="10"/>
      <c r="G15" s="10"/>
      <c r="H15" s="10"/>
      <c r="I15" s="10"/>
      <c r="J15" s="10"/>
      <c r="K15" s="10"/>
      <c r="L15" s="10"/>
      <c r="M15" s="10"/>
      <c r="N15" s="10"/>
      <c r="O15" s="10"/>
      <c r="P15" s="10"/>
      <c r="Q15" s="10"/>
      <c r="R15" s="10"/>
      <c r="S15" s="10"/>
      <c r="T15" s="10"/>
      <c r="U15" s="10"/>
      <c r="V15" s="10"/>
      <c r="W15" s="10"/>
      <c r="X15" s="10"/>
      <c r="Y15" s="10"/>
      <c r="Z15" s="10"/>
    </row>
    <row r="16" ht="14.25" customHeight="1">
      <c r="A16" s="23" t="s">
        <v>10</v>
      </c>
      <c r="B16" s="9"/>
      <c r="C16" s="22"/>
      <c r="D16" s="20"/>
      <c r="E16" s="15"/>
      <c r="F16" s="10"/>
      <c r="G16" s="10"/>
      <c r="H16" s="10"/>
      <c r="I16" s="10"/>
      <c r="J16" s="10"/>
      <c r="K16" s="10"/>
      <c r="L16" s="10"/>
      <c r="M16" s="10"/>
      <c r="N16" s="10"/>
      <c r="O16" s="10"/>
      <c r="P16" s="10"/>
      <c r="Q16" s="10"/>
      <c r="R16" s="10"/>
      <c r="S16" s="10"/>
      <c r="T16" s="10"/>
      <c r="U16" s="10"/>
      <c r="V16" s="10"/>
      <c r="W16" s="10"/>
      <c r="X16" s="10"/>
      <c r="Y16" s="10"/>
      <c r="Z16" s="10"/>
    </row>
    <row r="17" ht="14.25" customHeight="1">
      <c r="A17" s="23" t="s">
        <v>11</v>
      </c>
      <c r="B17" s="9"/>
      <c r="C17" s="22"/>
      <c r="D17" s="20"/>
      <c r="E17" s="15"/>
      <c r="F17" s="10"/>
      <c r="G17" s="10"/>
      <c r="H17" s="10"/>
      <c r="I17" s="10"/>
      <c r="J17" s="10"/>
      <c r="K17" s="10"/>
      <c r="L17" s="10"/>
      <c r="M17" s="10"/>
      <c r="N17" s="10"/>
      <c r="O17" s="10"/>
      <c r="P17" s="10"/>
      <c r="Q17" s="10"/>
      <c r="R17" s="10"/>
      <c r="S17" s="10"/>
      <c r="T17" s="10"/>
      <c r="U17" s="10"/>
      <c r="V17" s="10"/>
      <c r="W17" s="10"/>
      <c r="X17" s="10"/>
      <c r="Y17" s="10"/>
      <c r="Z17" s="10"/>
    </row>
    <row r="18" ht="14.25" customHeight="1">
      <c r="A18" s="23" t="s">
        <v>12</v>
      </c>
      <c r="B18" s="9"/>
      <c r="C18" s="22"/>
      <c r="D18" s="20"/>
      <c r="E18" s="15"/>
      <c r="F18" s="10"/>
      <c r="G18" s="10"/>
      <c r="H18" s="10"/>
      <c r="I18" s="10"/>
      <c r="J18" s="10"/>
      <c r="K18" s="10"/>
      <c r="L18" s="10"/>
      <c r="M18" s="10"/>
      <c r="N18" s="10"/>
      <c r="O18" s="10"/>
      <c r="P18" s="10"/>
      <c r="Q18" s="10"/>
      <c r="R18" s="10"/>
      <c r="S18" s="10"/>
      <c r="T18" s="10"/>
      <c r="U18" s="10"/>
      <c r="V18" s="10"/>
      <c r="W18" s="10"/>
      <c r="X18" s="10"/>
      <c r="Y18" s="10"/>
      <c r="Z18" s="10"/>
    </row>
    <row r="19" ht="14.25" customHeight="1">
      <c r="A19" s="23" t="s">
        <v>13</v>
      </c>
      <c r="B19" s="9"/>
      <c r="C19" s="22"/>
      <c r="D19" s="20"/>
      <c r="E19" s="15"/>
      <c r="F19" s="10"/>
      <c r="G19" s="10"/>
      <c r="H19" s="10"/>
      <c r="I19" s="10"/>
      <c r="J19" s="10"/>
      <c r="K19" s="10"/>
      <c r="L19" s="10"/>
      <c r="M19" s="10"/>
      <c r="N19" s="10"/>
      <c r="O19" s="10"/>
      <c r="P19" s="10"/>
      <c r="Q19" s="10"/>
      <c r="R19" s="10"/>
      <c r="S19" s="10"/>
      <c r="T19" s="10"/>
      <c r="U19" s="10"/>
      <c r="V19" s="10"/>
      <c r="W19" s="10"/>
      <c r="X19" s="10"/>
      <c r="Y19" s="10"/>
      <c r="Z19" s="10"/>
    </row>
    <row r="20" ht="14.25" customHeight="1">
      <c r="A20" s="23" t="s">
        <v>14</v>
      </c>
      <c r="B20" s="9"/>
      <c r="C20" s="22"/>
      <c r="D20" s="20"/>
      <c r="E20" s="15"/>
      <c r="F20" s="10"/>
      <c r="G20" s="10"/>
      <c r="H20" s="10"/>
      <c r="I20" s="10"/>
      <c r="J20" s="10"/>
      <c r="K20" s="10"/>
      <c r="L20" s="10"/>
      <c r="M20" s="10"/>
      <c r="N20" s="10"/>
      <c r="O20" s="10"/>
      <c r="P20" s="10"/>
      <c r="Q20" s="10"/>
      <c r="R20" s="10"/>
      <c r="S20" s="10"/>
      <c r="T20" s="10"/>
      <c r="U20" s="10"/>
      <c r="V20" s="10"/>
      <c r="W20" s="10"/>
      <c r="X20" s="10"/>
      <c r="Y20" s="10"/>
      <c r="Z20" s="10"/>
    </row>
    <row r="21" ht="14.25" customHeight="1">
      <c r="A21" s="23" t="s">
        <v>15</v>
      </c>
      <c r="B21" s="9"/>
      <c r="C21" s="22"/>
      <c r="D21" s="20"/>
      <c r="E21" s="15"/>
      <c r="F21" s="10"/>
      <c r="G21" s="10"/>
      <c r="H21" s="10"/>
      <c r="I21" s="10"/>
      <c r="J21" s="10"/>
      <c r="K21" s="10"/>
      <c r="L21" s="10"/>
      <c r="M21" s="10"/>
      <c r="N21" s="10"/>
      <c r="O21" s="10"/>
      <c r="P21" s="10"/>
      <c r="Q21" s="10"/>
      <c r="R21" s="10"/>
      <c r="S21" s="10"/>
      <c r="T21" s="10"/>
      <c r="U21" s="10"/>
      <c r="V21" s="10"/>
      <c r="W21" s="10"/>
      <c r="X21" s="10"/>
      <c r="Y21" s="10"/>
      <c r="Z21" s="10"/>
    </row>
    <row r="22" ht="14.25" customHeight="1">
      <c r="A22" s="15"/>
      <c r="B22" s="15"/>
      <c r="C22" s="15"/>
      <c r="D22" s="15"/>
      <c r="E22" s="15"/>
      <c r="F22" s="10"/>
      <c r="G22" s="10"/>
      <c r="H22" s="10"/>
      <c r="I22" s="10"/>
      <c r="J22" s="10"/>
      <c r="K22" s="10"/>
      <c r="L22" s="10"/>
      <c r="M22" s="10"/>
      <c r="N22" s="10"/>
      <c r="O22" s="10"/>
      <c r="P22" s="10"/>
      <c r="Q22" s="10"/>
      <c r="R22" s="10"/>
      <c r="S22" s="10"/>
      <c r="T22" s="10"/>
      <c r="U22" s="10"/>
      <c r="V22" s="10"/>
      <c r="W22" s="10"/>
      <c r="X22" s="10"/>
      <c r="Y22" s="10"/>
      <c r="Z22" s="10"/>
    </row>
    <row r="23" ht="14.25" customHeight="1">
      <c r="A23" s="24" t="s">
        <v>16</v>
      </c>
      <c r="B23" s="9"/>
      <c r="C23" s="22"/>
      <c r="D23" s="20"/>
      <c r="E23" s="15"/>
      <c r="F23" s="10"/>
      <c r="G23" s="10"/>
      <c r="H23" s="10"/>
      <c r="I23" s="10"/>
      <c r="J23" s="10"/>
      <c r="K23" s="10"/>
      <c r="L23" s="10"/>
      <c r="M23" s="10"/>
      <c r="N23" s="10"/>
      <c r="O23" s="10"/>
      <c r="P23" s="10"/>
      <c r="Q23" s="10"/>
      <c r="R23" s="10"/>
      <c r="S23" s="10"/>
      <c r="T23" s="10"/>
      <c r="U23" s="10"/>
      <c r="V23" s="10"/>
      <c r="W23" s="10"/>
      <c r="X23" s="10"/>
      <c r="Y23" s="10"/>
      <c r="Z23" s="10"/>
    </row>
    <row r="24" ht="14.25" customHeight="1">
      <c r="A24" s="23" t="s">
        <v>17</v>
      </c>
      <c r="B24" s="9"/>
      <c r="C24" s="22"/>
      <c r="D24" s="20"/>
      <c r="E24" s="15"/>
      <c r="F24" s="10"/>
      <c r="G24" s="10"/>
      <c r="H24" s="10"/>
      <c r="I24" s="10"/>
      <c r="J24" s="10"/>
      <c r="K24" s="10"/>
      <c r="L24" s="10"/>
      <c r="M24" s="10"/>
      <c r="N24" s="10"/>
      <c r="O24" s="10"/>
      <c r="P24" s="10"/>
      <c r="Q24" s="10"/>
      <c r="R24" s="10"/>
      <c r="S24" s="10"/>
      <c r="T24" s="10"/>
      <c r="U24" s="10"/>
      <c r="V24" s="10"/>
      <c r="W24" s="10"/>
      <c r="X24" s="10"/>
      <c r="Y24" s="10"/>
      <c r="Z24" s="10"/>
    </row>
    <row r="25" ht="14.25" customHeight="1">
      <c r="A25" s="23" t="s">
        <v>18</v>
      </c>
      <c r="B25" s="9"/>
      <c r="C25" s="22"/>
      <c r="D25" s="20"/>
      <c r="E25" s="15"/>
      <c r="F25" s="10"/>
      <c r="G25" s="10"/>
      <c r="H25" s="10"/>
      <c r="I25" s="10"/>
      <c r="J25" s="10"/>
      <c r="K25" s="10"/>
      <c r="L25" s="10"/>
      <c r="M25" s="10"/>
      <c r="N25" s="10"/>
      <c r="O25" s="10"/>
      <c r="P25" s="10"/>
      <c r="Q25" s="10"/>
      <c r="R25" s="10"/>
      <c r="S25" s="10"/>
      <c r="T25" s="10"/>
      <c r="U25" s="10"/>
      <c r="V25" s="10"/>
      <c r="W25" s="10"/>
      <c r="X25" s="10"/>
      <c r="Y25" s="10"/>
      <c r="Z25" s="10"/>
    </row>
    <row r="26" ht="14.25" customHeight="1">
      <c r="A26" s="23" t="s">
        <v>19</v>
      </c>
      <c r="B26" s="9"/>
      <c r="C26" s="22"/>
      <c r="D26" s="20"/>
      <c r="E26" s="15"/>
      <c r="F26" s="10"/>
      <c r="G26" s="10"/>
      <c r="H26" s="10"/>
      <c r="I26" s="10"/>
      <c r="J26" s="10"/>
      <c r="K26" s="10"/>
      <c r="L26" s="10"/>
      <c r="M26" s="10"/>
      <c r="N26" s="10"/>
      <c r="O26" s="10"/>
      <c r="P26" s="10"/>
      <c r="Q26" s="10"/>
      <c r="R26" s="10"/>
      <c r="S26" s="10"/>
      <c r="T26" s="10"/>
      <c r="U26" s="10"/>
      <c r="V26" s="10"/>
      <c r="W26" s="10"/>
      <c r="X26" s="10"/>
      <c r="Y26" s="10"/>
      <c r="Z26" s="10"/>
    </row>
    <row r="27" ht="14.25" customHeight="1">
      <c r="A27" s="23" t="s">
        <v>20</v>
      </c>
      <c r="B27" s="9"/>
      <c r="C27" s="22"/>
      <c r="D27" s="20"/>
      <c r="E27" s="15"/>
      <c r="F27" s="10"/>
      <c r="G27" s="10"/>
      <c r="H27" s="10"/>
      <c r="I27" s="10"/>
      <c r="J27" s="10"/>
      <c r="K27" s="10"/>
      <c r="L27" s="10"/>
      <c r="M27" s="10"/>
      <c r="N27" s="10"/>
      <c r="O27" s="10"/>
      <c r="P27" s="10"/>
      <c r="Q27" s="10"/>
      <c r="R27" s="10"/>
      <c r="S27" s="10"/>
      <c r="T27" s="10"/>
      <c r="U27" s="10"/>
      <c r="V27" s="10"/>
      <c r="W27" s="10"/>
      <c r="X27" s="10"/>
      <c r="Y27" s="10"/>
      <c r="Z27" s="10"/>
    </row>
    <row r="28" ht="14.25" customHeight="1">
      <c r="A28" s="20"/>
      <c r="B28" s="20"/>
      <c r="C28" s="20"/>
      <c r="D28" s="20"/>
      <c r="E28" s="15"/>
      <c r="F28" s="10"/>
      <c r="G28" s="10"/>
      <c r="H28" s="10"/>
      <c r="I28" s="10"/>
      <c r="J28" s="10"/>
      <c r="K28" s="10"/>
      <c r="L28" s="10"/>
      <c r="M28" s="10"/>
      <c r="N28" s="10"/>
      <c r="O28" s="10"/>
      <c r="P28" s="10"/>
      <c r="Q28" s="10"/>
      <c r="R28" s="10"/>
      <c r="S28" s="10"/>
      <c r="T28" s="10"/>
      <c r="U28" s="10"/>
      <c r="V28" s="10"/>
      <c r="W28" s="10"/>
      <c r="X28" s="10"/>
      <c r="Y28" s="10"/>
      <c r="Z28" s="10"/>
    </row>
    <row r="29" ht="14.25" customHeight="1">
      <c r="A29" s="7" t="s">
        <v>21</v>
      </c>
      <c r="B29" s="8"/>
      <c r="C29" s="9"/>
      <c r="D29" s="15"/>
      <c r="E29" s="15"/>
      <c r="F29" s="10"/>
      <c r="G29" s="10"/>
      <c r="H29" s="10"/>
      <c r="I29" s="10"/>
      <c r="J29" s="10"/>
      <c r="K29" s="10"/>
      <c r="L29" s="10"/>
      <c r="M29" s="10"/>
      <c r="N29" s="10"/>
      <c r="O29" s="10"/>
      <c r="P29" s="10"/>
      <c r="Q29" s="10"/>
      <c r="R29" s="10"/>
      <c r="S29" s="10"/>
      <c r="T29" s="10"/>
      <c r="U29" s="10"/>
      <c r="V29" s="10"/>
      <c r="W29" s="10"/>
      <c r="X29" s="10"/>
      <c r="Y29" s="10"/>
      <c r="Z29" s="10"/>
    </row>
    <row r="30" ht="14.25" customHeight="1">
      <c r="A30" s="20"/>
      <c r="B30" s="20"/>
      <c r="C30" s="20"/>
      <c r="D30" s="20"/>
      <c r="E30" s="15"/>
      <c r="F30" s="10"/>
      <c r="G30" s="10"/>
      <c r="H30" s="10"/>
      <c r="I30" s="10"/>
      <c r="J30" s="10"/>
      <c r="K30" s="10"/>
      <c r="L30" s="10"/>
      <c r="M30" s="10"/>
      <c r="N30" s="10"/>
      <c r="O30" s="10"/>
      <c r="P30" s="10"/>
      <c r="Q30" s="10"/>
      <c r="R30" s="10"/>
      <c r="S30" s="10"/>
      <c r="T30" s="10"/>
      <c r="U30" s="10"/>
      <c r="V30" s="10"/>
      <c r="W30" s="10"/>
      <c r="X30" s="10"/>
      <c r="Y30" s="10"/>
      <c r="Z30" s="10"/>
    </row>
    <row r="31" ht="14.25" customHeight="1">
      <c r="A31" s="25" t="s">
        <v>22</v>
      </c>
      <c r="B31" s="25" t="s">
        <v>23</v>
      </c>
      <c r="C31" s="25" t="s">
        <v>24</v>
      </c>
      <c r="D31" s="20"/>
      <c r="E31" s="15"/>
      <c r="F31" s="10"/>
      <c r="G31" s="10"/>
      <c r="H31" s="10"/>
      <c r="I31" s="10"/>
      <c r="J31" s="10"/>
      <c r="K31" s="10"/>
      <c r="L31" s="10"/>
      <c r="M31" s="10"/>
      <c r="N31" s="10"/>
      <c r="O31" s="10"/>
      <c r="P31" s="10"/>
      <c r="Q31" s="10"/>
      <c r="R31" s="10"/>
      <c r="S31" s="10"/>
      <c r="T31" s="10"/>
      <c r="U31" s="10"/>
      <c r="V31" s="10"/>
      <c r="W31" s="10"/>
      <c r="X31" s="10"/>
      <c r="Y31" s="10"/>
      <c r="Z31" s="10"/>
    </row>
    <row r="32" ht="14.25" customHeight="1">
      <c r="A32" s="26" t="s">
        <v>25</v>
      </c>
      <c r="B32" s="26" t="s">
        <v>26</v>
      </c>
      <c r="C32" s="27">
        <v>44390.0</v>
      </c>
      <c r="D32" s="20"/>
      <c r="E32" s="15"/>
      <c r="F32" s="10"/>
      <c r="G32" s="10"/>
      <c r="H32" s="10"/>
      <c r="I32" s="10"/>
      <c r="J32" s="10"/>
      <c r="K32" s="10"/>
      <c r="L32" s="10"/>
      <c r="M32" s="10"/>
      <c r="N32" s="10"/>
      <c r="O32" s="10"/>
      <c r="P32" s="10"/>
      <c r="Q32" s="10"/>
      <c r="R32" s="10"/>
      <c r="S32" s="10"/>
      <c r="T32" s="10"/>
      <c r="U32" s="10"/>
      <c r="V32" s="10"/>
      <c r="W32" s="10"/>
      <c r="X32" s="10"/>
      <c r="Y32" s="10"/>
      <c r="Z32" s="10"/>
    </row>
    <row r="33" ht="14.25" customHeight="1">
      <c r="A33" s="26" t="s">
        <v>27</v>
      </c>
      <c r="B33" s="26" t="s">
        <v>28</v>
      </c>
      <c r="C33" s="27">
        <v>44546.0</v>
      </c>
      <c r="D33" s="20"/>
      <c r="E33" s="15"/>
      <c r="F33" s="10"/>
      <c r="G33" s="10"/>
      <c r="H33" s="10"/>
      <c r="I33" s="10"/>
      <c r="J33" s="10"/>
      <c r="K33" s="10"/>
      <c r="L33" s="10"/>
      <c r="M33" s="10"/>
      <c r="N33" s="10"/>
      <c r="O33" s="10"/>
      <c r="P33" s="10"/>
      <c r="Q33" s="10"/>
      <c r="R33" s="10"/>
      <c r="S33" s="10"/>
      <c r="T33" s="10"/>
      <c r="U33" s="10"/>
      <c r="V33" s="10"/>
      <c r="W33" s="10"/>
      <c r="X33" s="10"/>
      <c r="Y33" s="10"/>
      <c r="Z33" s="10"/>
    </row>
    <row r="34" ht="14.25" customHeight="1">
      <c r="A34" s="26"/>
      <c r="B34" s="26"/>
      <c r="C34" s="26"/>
      <c r="D34" s="20"/>
      <c r="E34" s="15"/>
      <c r="F34" s="10"/>
      <c r="G34" s="10"/>
      <c r="H34" s="10"/>
      <c r="I34" s="10"/>
      <c r="J34" s="10"/>
      <c r="K34" s="10"/>
      <c r="L34" s="10"/>
      <c r="M34" s="10"/>
      <c r="N34" s="10"/>
      <c r="O34" s="10"/>
      <c r="P34" s="10"/>
      <c r="Q34" s="10"/>
      <c r="R34" s="10"/>
      <c r="S34" s="10"/>
      <c r="T34" s="10"/>
      <c r="U34" s="10"/>
      <c r="V34" s="10"/>
      <c r="W34" s="10"/>
      <c r="X34" s="10"/>
      <c r="Y34" s="10"/>
      <c r="Z34" s="10"/>
    </row>
    <row r="35" ht="14.25" customHeight="1">
      <c r="A35" s="15"/>
      <c r="B35" s="15"/>
      <c r="C35" s="15"/>
      <c r="D35" s="15"/>
      <c r="E35" s="15"/>
      <c r="F35" s="10"/>
      <c r="G35" s="10"/>
      <c r="H35" s="10"/>
      <c r="I35" s="10"/>
      <c r="J35" s="10"/>
      <c r="K35" s="10"/>
      <c r="L35" s="10"/>
      <c r="M35" s="10"/>
      <c r="N35" s="10"/>
      <c r="O35" s="10"/>
      <c r="P35" s="10"/>
      <c r="Q35" s="10"/>
      <c r="R35" s="10"/>
      <c r="S35" s="10"/>
      <c r="T35" s="10"/>
      <c r="U35" s="10"/>
      <c r="V35" s="10"/>
      <c r="W35" s="10"/>
      <c r="X35" s="10"/>
      <c r="Y35" s="10"/>
      <c r="Z35" s="10"/>
    </row>
    <row r="36" ht="14.2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ht="14.2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ht="14.2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9">
    <mergeCell ref="A5:C5"/>
    <mergeCell ref="A6:C6"/>
    <mergeCell ref="A7:C7"/>
    <mergeCell ref="A9:C9"/>
    <mergeCell ref="A11:B11"/>
    <mergeCell ref="A13:C13"/>
    <mergeCell ref="A15:B15"/>
    <mergeCell ref="A24:B24"/>
    <mergeCell ref="A25:B25"/>
    <mergeCell ref="A26:B26"/>
    <mergeCell ref="A27:B27"/>
    <mergeCell ref="A29:C29"/>
    <mergeCell ref="A16:B16"/>
    <mergeCell ref="A17:B17"/>
    <mergeCell ref="A18:B18"/>
    <mergeCell ref="A19:B19"/>
    <mergeCell ref="A20:B20"/>
    <mergeCell ref="A21:B21"/>
    <mergeCell ref="A23:B23"/>
  </mergeCells>
  <hyperlinks>
    <hyperlink r:id="rId1" ref="A7"/>
  </hyperlink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fitToPage="1"/>
  </sheetPr>
  <sheetViews>
    <sheetView showGridLines="0" workbookViewId="0"/>
  </sheetViews>
  <sheetFormatPr customHeight="1" defaultColWidth="12.63" defaultRowHeight="15.0"/>
  <cols>
    <col customWidth="1" min="1" max="1" width="8.13"/>
    <col customWidth="1" min="2" max="3" width="23.13"/>
    <col customWidth="1" min="4" max="4" width="1.88"/>
    <col customWidth="1" min="5" max="17" width="10.0"/>
    <col customWidth="1" min="18" max="18" width="1.63"/>
    <col customWidth="1" min="19" max="19" width="8.38"/>
    <col customWidth="1" min="20" max="26" width="9.0"/>
  </cols>
  <sheetData>
    <row r="1" ht="14.25" customHeight="1">
      <c r="A1" s="1" t="s">
        <v>423</v>
      </c>
      <c r="B1" s="68"/>
      <c r="C1" s="68"/>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9.5" customHeight="1">
      <c r="A3" s="3" t="s">
        <v>424</v>
      </c>
      <c r="B3" s="3"/>
      <c r="C3" s="3"/>
      <c r="D3" s="3"/>
      <c r="E3" s="3"/>
      <c r="F3" s="3"/>
      <c r="G3" s="3"/>
      <c r="H3" s="3"/>
      <c r="I3" s="3"/>
      <c r="J3" s="3"/>
      <c r="K3" s="3"/>
      <c r="L3" s="3"/>
      <c r="M3" s="3"/>
      <c r="N3" s="3"/>
      <c r="O3" s="3"/>
      <c r="P3" s="3"/>
      <c r="Q3" s="29" t="str">
        <f>Cover!C11</f>
        <v>Veolia Water Projects Ltd</v>
      </c>
      <c r="R3" s="3"/>
      <c r="S3" s="3"/>
      <c r="T3" s="4"/>
      <c r="U3" s="4"/>
      <c r="V3" s="4"/>
      <c r="W3" s="4"/>
      <c r="X3" s="4"/>
      <c r="Y3" s="4"/>
      <c r="Z3" s="4"/>
    </row>
    <row r="4" ht="14.25" customHeight="1">
      <c r="A4" s="5"/>
      <c r="B4" s="5"/>
      <c r="C4" s="5"/>
      <c r="D4" s="5"/>
      <c r="E4" s="5"/>
      <c r="F4" s="5"/>
      <c r="G4" s="5"/>
      <c r="H4" s="5"/>
      <c r="I4" s="5"/>
      <c r="J4" s="5"/>
      <c r="K4" s="5"/>
      <c r="L4" s="5"/>
      <c r="M4" s="5"/>
      <c r="N4" s="5"/>
      <c r="O4" s="5"/>
      <c r="P4" s="5"/>
      <c r="Q4" s="111"/>
      <c r="R4" s="4"/>
      <c r="S4" s="6"/>
      <c r="T4" s="4"/>
      <c r="U4" s="4"/>
      <c r="V4" s="4"/>
      <c r="W4" s="4"/>
      <c r="X4" s="4"/>
      <c r="Y4" s="4"/>
      <c r="Z4" s="4"/>
    </row>
    <row r="5" ht="14.25" customHeight="1">
      <c r="A5" s="30">
        <v>1.0</v>
      </c>
      <c r="B5" s="30">
        <v>2.0</v>
      </c>
      <c r="C5" s="30">
        <v>3.0</v>
      </c>
      <c r="D5" s="30"/>
      <c r="E5" s="30">
        <v>4.0</v>
      </c>
      <c r="F5" s="30">
        <v>5.0</v>
      </c>
      <c r="G5" s="30">
        <v>6.0</v>
      </c>
      <c r="H5" s="30">
        <v>7.0</v>
      </c>
      <c r="I5" s="30">
        <v>8.0</v>
      </c>
      <c r="J5" s="30">
        <v>9.0</v>
      </c>
      <c r="K5" s="30">
        <v>10.0</v>
      </c>
      <c r="L5" s="30">
        <v>11.0</v>
      </c>
      <c r="M5" s="30">
        <v>12.0</v>
      </c>
      <c r="N5" s="30">
        <v>13.0</v>
      </c>
      <c r="O5" s="30">
        <v>14.0</v>
      </c>
      <c r="P5" s="30">
        <v>15.0</v>
      </c>
      <c r="Q5" s="30">
        <v>16.0</v>
      </c>
      <c r="R5" s="30"/>
      <c r="S5" s="30"/>
      <c r="T5" s="4"/>
      <c r="U5" s="4"/>
      <c r="V5" s="4"/>
      <c r="W5" s="4"/>
      <c r="X5" s="4"/>
      <c r="Y5" s="4"/>
      <c r="Z5" s="4"/>
    </row>
    <row r="6" ht="15.75" customHeight="1">
      <c r="A6" s="72" t="s">
        <v>31</v>
      </c>
      <c r="B6" s="70"/>
      <c r="C6" s="71"/>
      <c r="D6" s="4"/>
      <c r="E6" s="32" t="s">
        <v>425</v>
      </c>
      <c r="F6" s="33" t="s">
        <v>426</v>
      </c>
      <c r="G6" s="8"/>
      <c r="H6" s="8"/>
      <c r="I6" s="8"/>
      <c r="J6" s="8"/>
      <c r="K6" s="8"/>
      <c r="L6" s="9"/>
      <c r="M6" s="72" t="s">
        <v>427</v>
      </c>
      <c r="N6" s="70"/>
      <c r="O6" s="71"/>
      <c r="P6" s="32" t="s">
        <v>428</v>
      </c>
      <c r="Q6" s="32" t="s">
        <v>429</v>
      </c>
      <c r="R6" s="34"/>
      <c r="S6" s="32" t="s">
        <v>36</v>
      </c>
      <c r="T6" s="34"/>
      <c r="U6" s="34"/>
      <c r="V6" s="34"/>
      <c r="W6" s="34"/>
      <c r="X6" s="34"/>
      <c r="Y6" s="34"/>
      <c r="Z6" s="34"/>
    </row>
    <row r="7" ht="14.25" customHeight="1">
      <c r="A7" s="73"/>
      <c r="C7" s="74"/>
      <c r="D7" s="4"/>
      <c r="E7" s="55"/>
      <c r="F7" s="33" t="s">
        <v>430</v>
      </c>
      <c r="G7" s="8"/>
      <c r="H7" s="9"/>
      <c r="I7" s="33" t="s">
        <v>431</v>
      </c>
      <c r="J7" s="8"/>
      <c r="K7" s="9"/>
      <c r="L7" s="37" t="s">
        <v>432</v>
      </c>
      <c r="M7" s="73"/>
      <c r="O7" s="74"/>
      <c r="P7" s="55"/>
      <c r="Q7" s="55"/>
      <c r="R7" s="34"/>
      <c r="S7" s="55"/>
      <c r="T7" s="34"/>
      <c r="U7" s="34"/>
      <c r="V7" s="34"/>
      <c r="W7" s="34"/>
      <c r="X7" s="34"/>
      <c r="Y7" s="34"/>
      <c r="Z7" s="34"/>
    </row>
    <row r="8" ht="14.25" customHeight="1">
      <c r="A8" s="75"/>
      <c r="B8" s="77"/>
      <c r="C8" s="76"/>
      <c r="D8" s="4"/>
      <c r="E8" s="36"/>
      <c r="F8" s="37" t="s">
        <v>433</v>
      </c>
      <c r="G8" s="37" t="s">
        <v>434</v>
      </c>
      <c r="H8" s="37" t="s">
        <v>435</v>
      </c>
      <c r="I8" s="37" t="s">
        <v>433</v>
      </c>
      <c r="J8" s="37" t="s">
        <v>434</v>
      </c>
      <c r="K8" s="37" t="s">
        <v>435</v>
      </c>
      <c r="L8" s="37" t="s">
        <v>435</v>
      </c>
      <c r="M8" s="75"/>
      <c r="N8" s="77"/>
      <c r="O8" s="76"/>
      <c r="P8" s="36"/>
      <c r="Q8" s="36"/>
      <c r="R8" s="34"/>
      <c r="S8" s="55"/>
      <c r="T8" s="34"/>
      <c r="U8" s="34"/>
      <c r="V8" s="34"/>
      <c r="W8" s="34"/>
      <c r="X8" s="34"/>
      <c r="Y8" s="34"/>
      <c r="Z8" s="34"/>
    </row>
    <row r="9" ht="14.25" customHeight="1">
      <c r="A9" s="33" t="s">
        <v>32</v>
      </c>
      <c r="B9" s="8"/>
      <c r="C9" s="9"/>
      <c r="D9" s="4"/>
      <c r="E9" s="37" t="s">
        <v>360</v>
      </c>
      <c r="F9" s="37" t="s">
        <v>360</v>
      </c>
      <c r="G9" s="37" t="s">
        <v>361</v>
      </c>
      <c r="H9" s="37" t="s">
        <v>436</v>
      </c>
      <c r="I9" s="37" t="s">
        <v>360</v>
      </c>
      <c r="J9" s="37" t="s">
        <v>361</v>
      </c>
      <c r="K9" s="37" t="s">
        <v>436</v>
      </c>
      <c r="L9" s="37" t="s">
        <v>436</v>
      </c>
      <c r="M9" s="37" t="s">
        <v>437</v>
      </c>
      <c r="N9" s="37" t="s">
        <v>438</v>
      </c>
      <c r="O9" s="37" t="s">
        <v>439</v>
      </c>
      <c r="P9" s="37" t="s">
        <v>361</v>
      </c>
      <c r="Q9" s="37" t="s">
        <v>282</v>
      </c>
      <c r="R9" s="4"/>
      <c r="S9" s="55"/>
      <c r="T9" s="4"/>
      <c r="U9" s="4"/>
      <c r="V9" s="4"/>
      <c r="W9" s="4"/>
      <c r="X9" s="4"/>
      <c r="Y9" s="4"/>
      <c r="Z9" s="4"/>
    </row>
    <row r="10" ht="14.25" customHeight="1">
      <c r="A10" s="33" t="s">
        <v>33</v>
      </c>
      <c r="B10" s="8"/>
      <c r="C10" s="9"/>
      <c r="D10" s="4"/>
      <c r="E10" s="37">
        <v>2.0</v>
      </c>
      <c r="F10" s="37">
        <v>2.0</v>
      </c>
      <c r="G10" s="37">
        <v>0.0</v>
      </c>
      <c r="H10" s="37">
        <v>2.0</v>
      </c>
      <c r="I10" s="37">
        <v>2.0</v>
      </c>
      <c r="J10" s="37">
        <v>0.0</v>
      </c>
      <c r="K10" s="37">
        <v>2.0</v>
      </c>
      <c r="L10" s="37">
        <v>2.0</v>
      </c>
      <c r="M10" s="37">
        <v>0.0</v>
      </c>
      <c r="N10" s="37">
        <v>0.0</v>
      </c>
      <c r="O10" s="37">
        <v>4.0</v>
      </c>
      <c r="P10" s="37">
        <v>0.0</v>
      </c>
      <c r="Q10" s="37">
        <v>2.0</v>
      </c>
      <c r="R10" s="4"/>
      <c r="S10" s="36"/>
      <c r="T10" s="4"/>
      <c r="U10" s="4"/>
      <c r="V10" s="4"/>
      <c r="W10" s="4"/>
      <c r="X10" s="4"/>
      <c r="Y10" s="4"/>
      <c r="Z10" s="4"/>
    </row>
    <row r="11" ht="14.25" customHeight="1">
      <c r="A11" s="38"/>
      <c r="B11" s="38"/>
      <c r="C11" s="38"/>
      <c r="D11" s="4"/>
      <c r="E11" s="4"/>
      <c r="F11" s="4"/>
      <c r="G11" s="4"/>
      <c r="H11" s="4"/>
      <c r="I11" s="112"/>
      <c r="J11" s="112"/>
      <c r="K11" s="4"/>
      <c r="L11" s="4"/>
      <c r="M11" s="4"/>
      <c r="N11" s="4"/>
      <c r="O11" s="4"/>
      <c r="P11" s="4"/>
      <c r="Q11" s="4"/>
      <c r="R11" s="4"/>
      <c r="S11" s="4"/>
      <c r="T11" s="4"/>
      <c r="U11" s="4"/>
      <c r="V11" s="4"/>
      <c r="W11" s="4"/>
      <c r="X11" s="4"/>
      <c r="Y11" s="4"/>
      <c r="Z11" s="4"/>
    </row>
    <row r="12" ht="14.25" customHeight="1">
      <c r="A12" s="37" t="s">
        <v>363</v>
      </c>
      <c r="B12" s="37" t="s">
        <v>364</v>
      </c>
      <c r="C12" s="37" t="s">
        <v>365</v>
      </c>
      <c r="D12" s="4"/>
      <c r="E12" s="40"/>
      <c r="F12" s="40"/>
      <c r="G12" s="40"/>
      <c r="H12" s="4"/>
      <c r="I12" s="4"/>
      <c r="J12" s="4"/>
      <c r="K12" s="4"/>
      <c r="L12" s="4"/>
      <c r="M12" s="4"/>
      <c r="N12" s="4"/>
      <c r="O12" s="4"/>
      <c r="P12" s="4"/>
      <c r="Q12" s="4"/>
      <c r="R12" s="4"/>
      <c r="S12" s="4"/>
      <c r="T12" s="4"/>
      <c r="U12" s="4"/>
      <c r="V12" s="4"/>
      <c r="W12" s="4"/>
      <c r="X12" s="4"/>
      <c r="Y12" s="4"/>
      <c r="Z12" s="4"/>
    </row>
    <row r="13" ht="14.25" customHeight="1">
      <c r="A13" s="93" t="str">
        <f>'P1'!A13</f>
        <v>VWPL-WRZ1</v>
      </c>
      <c r="B13" s="93" t="str">
        <f>'P1'!B13</f>
        <v>Veolia Water Projects Ltd- Tidworth Inset </v>
      </c>
      <c r="C13" s="93" t="str">
        <f>'P1'!C13</f>
        <v>Wessex Water</v>
      </c>
      <c r="D13" s="4"/>
      <c r="E13" s="84">
        <f>236.567</f>
        <v>236.567</v>
      </c>
      <c r="F13" s="83">
        <f>30715.75/1000</f>
        <v>30.71575</v>
      </c>
      <c r="G13" s="94">
        <v>768.0</v>
      </c>
      <c r="H13" s="91">
        <f t="shared" ref="H13:H24" si="1">IF(G13&lt;&gt;0,F13*1000000/G13/365,"")</f>
        <v>109.5738799</v>
      </c>
      <c r="I13" s="83">
        <f>245840/1000</f>
        <v>245.84</v>
      </c>
      <c r="J13" s="94">
        <v>4039.0</v>
      </c>
      <c r="K13" s="91">
        <f t="shared" ref="K13:K24" si="2">IF(J13&lt;&gt;0,I13*1000000/J13/365,"")</f>
        <v>166.7576743</v>
      </c>
      <c r="L13" s="91">
        <f t="shared" ref="L13:L24" si="3">IF(AND(H13&lt;&gt;"",K13&lt;&gt;""),IF(H13&lt;&gt;"",H13*(G13/(G13+J13)))+IF(K13&lt;&gt;"",K13*(J13/(G13+J13))),"")</f>
        <v>157.6215907</v>
      </c>
      <c r="M13" s="94">
        <v>510.0</v>
      </c>
      <c r="N13" s="94">
        <v>6.0</v>
      </c>
      <c r="O13" s="113">
        <f>IF(N13&gt;0,(M13*N13)/(('P1'!K13+'P1'!P13)*1000),"")</f>
        <v>0.8138297872</v>
      </c>
      <c r="P13" s="94">
        <v>2.0</v>
      </c>
      <c r="Q13" s="4"/>
      <c r="R13" s="4"/>
      <c r="S13" s="45" t="s">
        <v>440</v>
      </c>
      <c r="T13" s="4"/>
      <c r="U13" s="4"/>
      <c r="V13" s="4"/>
      <c r="W13" s="4"/>
      <c r="X13" s="4"/>
      <c r="Y13" s="4"/>
      <c r="Z13" s="4"/>
    </row>
    <row r="14" ht="14.25" customHeight="1">
      <c r="A14" s="93" t="str">
        <f>'P1'!A14</f>
        <v/>
      </c>
      <c r="B14" s="93" t="str">
        <f>'P1'!B14</f>
        <v/>
      </c>
      <c r="C14" s="93" t="str">
        <f>'P1'!C14</f>
        <v/>
      </c>
      <c r="D14" s="4"/>
      <c r="E14" s="95"/>
      <c r="F14" s="95"/>
      <c r="G14" s="95"/>
      <c r="H14" s="91" t="str">
        <f t="shared" si="1"/>
        <v/>
      </c>
      <c r="I14" s="95"/>
      <c r="J14" s="95"/>
      <c r="K14" s="91" t="str">
        <f t="shared" si="2"/>
        <v/>
      </c>
      <c r="L14" s="91" t="str">
        <f t="shared" si="3"/>
        <v/>
      </c>
      <c r="M14" s="95"/>
      <c r="N14" s="95"/>
      <c r="O14" s="91" t="str">
        <f>IF(N14&gt;0,(M14*N14)/(('P1'!K14+'P1'!P14)*1000),"")</f>
        <v/>
      </c>
      <c r="P14" s="95"/>
      <c r="Q14" s="4"/>
      <c r="R14" s="4"/>
      <c r="S14" s="45" t="s">
        <v>441</v>
      </c>
      <c r="T14" s="4"/>
      <c r="U14" s="4"/>
      <c r="V14" s="4"/>
      <c r="W14" s="4"/>
      <c r="X14" s="4"/>
      <c r="Y14" s="4"/>
      <c r="Z14" s="4"/>
    </row>
    <row r="15" ht="14.25" customHeight="1">
      <c r="A15" s="93" t="str">
        <f>'P1'!A15</f>
        <v/>
      </c>
      <c r="B15" s="93" t="str">
        <f>'P1'!B15</f>
        <v/>
      </c>
      <c r="C15" s="93" t="str">
        <f>'P1'!C15</f>
        <v/>
      </c>
      <c r="D15" s="4"/>
      <c r="E15" s="95"/>
      <c r="F15" s="95"/>
      <c r="G15" s="95"/>
      <c r="H15" s="91" t="str">
        <f t="shared" si="1"/>
        <v/>
      </c>
      <c r="I15" s="95"/>
      <c r="J15" s="95"/>
      <c r="K15" s="100" t="str">
        <f t="shared" si="2"/>
        <v/>
      </c>
      <c r="L15" s="91" t="str">
        <f t="shared" si="3"/>
        <v/>
      </c>
      <c r="M15" s="95"/>
      <c r="N15" s="95"/>
      <c r="O15" s="91" t="str">
        <f>IF(N15&gt;0,(M15*N15)/(('P1'!K15+'P1'!P15)*1000),"")</f>
        <v/>
      </c>
      <c r="P15" s="95"/>
      <c r="Q15" s="4"/>
      <c r="R15" s="4"/>
      <c r="S15" s="45" t="s">
        <v>442</v>
      </c>
      <c r="T15" s="4"/>
      <c r="U15" s="4"/>
      <c r="V15" s="4"/>
      <c r="W15" s="4"/>
      <c r="X15" s="4"/>
      <c r="Y15" s="4"/>
      <c r="Z15" s="4"/>
    </row>
    <row r="16" ht="14.25" customHeight="1">
      <c r="A16" s="93" t="str">
        <f>'P1'!A16</f>
        <v/>
      </c>
      <c r="B16" s="93" t="str">
        <f>'P1'!B16</f>
        <v/>
      </c>
      <c r="C16" s="93" t="str">
        <f>'P1'!C16</f>
        <v/>
      </c>
      <c r="D16" s="4"/>
      <c r="E16" s="95"/>
      <c r="F16" s="95"/>
      <c r="G16" s="95"/>
      <c r="H16" s="91" t="str">
        <f t="shared" si="1"/>
        <v/>
      </c>
      <c r="I16" s="95"/>
      <c r="J16" s="95"/>
      <c r="K16" s="100" t="str">
        <f t="shared" si="2"/>
        <v/>
      </c>
      <c r="L16" s="91" t="str">
        <f t="shared" si="3"/>
        <v/>
      </c>
      <c r="M16" s="95"/>
      <c r="N16" s="95"/>
      <c r="O16" s="91" t="str">
        <f>IF(N16&gt;0,(M16*N16)/(('P1'!K16+'P1'!P16)*1000),"")</f>
        <v/>
      </c>
      <c r="P16" s="95"/>
      <c r="Q16" s="4"/>
      <c r="R16" s="4"/>
      <c r="S16" s="45" t="s">
        <v>443</v>
      </c>
      <c r="T16" s="4"/>
      <c r="U16" s="4"/>
      <c r="V16" s="4"/>
      <c r="W16" s="4"/>
      <c r="X16" s="4"/>
      <c r="Y16" s="4"/>
      <c r="Z16" s="4"/>
    </row>
    <row r="17" ht="14.25" customHeight="1">
      <c r="A17" s="93" t="str">
        <f>'P1'!A17</f>
        <v/>
      </c>
      <c r="B17" s="93" t="str">
        <f>'P1'!B17</f>
        <v/>
      </c>
      <c r="C17" s="93" t="str">
        <f>'P1'!C17</f>
        <v/>
      </c>
      <c r="D17" s="4"/>
      <c r="E17" s="95"/>
      <c r="F17" s="95"/>
      <c r="G17" s="95"/>
      <c r="H17" s="91" t="str">
        <f t="shared" si="1"/>
        <v/>
      </c>
      <c r="I17" s="95"/>
      <c r="J17" s="95"/>
      <c r="K17" s="100" t="str">
        <f t="shared" si="2"/>
        <v/>
      </c>
      <c r="L17" s="91" t="str">
        <f t="shared" si="3"/>
        <v/>
      </c>
      <c r="M17" s="95"/>
      <c r="N17" s="95"/>
      <c r="O17" s="91" t="str">
        <f>IF(N17&gt;0,(M17*N17)/(('P1'!K17+'P1'!P17)*1000),"")</f>
        <v/>
      </c>
      <c r="P17" s="95"/>
      <c r="Q17" s="4"/>
      <c r="R17" s="4"/>
      <c r="S17" s="45" t="s">
        <v>444</v>
      </c>
      <c r="T17" s="4"/>
      <c r="U17" s="4"/>
      <c r="V17" s="4"/>
      <c r="W17" s="4"/>
      <c r="X17" s="4"/>
      <c r="Y17" s="4"/>
      <c r="Z17" s="4"/>
    </row>
    <row r="18" ht="14.25" customHeight="1">
      <c r="A18" s="93" t="str">
        <f>'P1'!A18</f>
        <v/>
      </c>
      <c r="B18" s="93" t="str">
        <f>'P1'!B18</f>
        <v/>
      </c>
      <c r="C18" s="93" t="str">
        <f>'P1'!C18</f>
        <v/>
      </c>
      <c r="D18" s="4"/>
      <c r="E18" s="95"/>
      <c r="F18" s="95"/>
      <c r="G18" s="95"/>
      <c r="H18" s="91" t="str">
        <f t="shared" si="1"/>
        <v/>
      </c>
      <c r="I18" s="95"/>
      <c r="J18" s="95"/>
      <c r="K18" s="100" t="str">
        <f t="shared" si="2"/>
        <v/>
      </c>
      <c r="L18" s="91" t="str">
        <f t="shared" si="3"/>
        <v/>
      </c>
      <c r="M18" s="95"/>
      <c r="N18" s="95"/>
      <c r="O18" s="91" t="str">
        <f>IF(N18&gt;0,(M18*N18)/(('P1'!K18+'P1'!P18)*1000),"")</f>
        <v/>
      </c>
      <c r="P18" s="95"/>
      <c r="Q18" s="4"/>
      <c r="R18" s="4"/>
      <c r="S18" s="45" t="s">
        <v>445</v>
      </c>
      <c r="T18" s="4"/>
      <c r="U18" s="4"/>
      <c r="V18" s="4"/>
      <c r="W18" s="4"/>
      <c r="X18" s="4"/>
      <c r="Y18" s="4"/>
      <c r="Z18" s="4"/>
    </row>
    <row r="19" ht="14.25" customHeight="1">
      <c r="A19" s="93" t="str">
        <f>'P1'!A19</f>
        <v/>
      </c>
      <c r="B19" s="93" t="str">
        <f>'P1'!B19</f>
        <v/>
      </c>
      <c r="C19" s="93" t="str">
        <f>'P1'!C19</f>
        <v/>
      </c>
      <c r="D19" s="4"/>
      <c r="E19" s="95"/>
      <c r="F19" s="95"/>
      <c r="G19" s="95"/>
      <c r="H19" s="91" t="str">
        <f t="shared" si="1"/>
        <v/>
      </c>
      <c r="I19" s="95"/>
      <c r="J19" s="95"/>
      <c r="K19" s="100" t="str">
        <f t="shared" si="2"/>
        <v/>
      </c>
      <c r="L19" s="91" t="str">
        <f t="shared" si="3"/>
        <v/>
      </c>
      <c r="M19" s="95"/>
      <c r="N19" s="95"/>
      <c r="O19" s="91" t="str">
        <f>IF(N19&gt;0,(M19*N19)/(('P1'!K19+'P1'!P19)*1000),"")</f>
        <v/>
      </c>
      <c r="P19" s="95"/>
      <c r="Q19" s="4"/>
      <c r="R19" s="4"/>
      <c r="S19" s="45" t="s">
        <v>446</v>
      </c>
      <c r="T19" s="4"/>
      <c r="U19" s="4"/>
      <c r="V19" s="4"/>
      <c r="W19" s="4"/>
      <c r="X19" s="4"/>
      <c r="Y19" s="4"/>
      <c r="Z19" s="4"/>
    </row>
    <row r="20" ht="14.25" customHeight="1">
      <c r="A20" s="93" t="str">
        <f>'P1'!A20</f>
        <v/>
      </c>
      <c r="B20" s="93" t="str">
        <f>'P1'!B20</f>
        <v/>
      </c>
      <c r="C20" s="93" t="str">
        <f>'P1'!C20</f>
        <v/>
      </c>
      <c r="D20" s="4"/>
      <c r="E20" s="95"/>
      <c r="F20" s="95"/>
      <c r="G20" s="95"/>
      <c r="H20" s="91" t="str">
        <f t="shared" si="1"/>
        <v/>
      </c>
      <c r="I20" s="95"/>
      <c r="J20" s="95"/>
      <c r="K20" s="100" t="str">
        <f t="shared" si="2"/>
        <v/>
      </c>
      <c r="L20" s="91" t="str">
        <f t="shared" si="3"/>
        <v/>
      </c>
      <c r="M20" s="95"/>
      <c r="N20" s="95"/>
      <c r="O20" s="91" t="str">
        <f>IF(N20&gt;0,(M20*N20)/(('P1'!K20+'P1'!P20)*1000),"")</f>
        <v/>
      </c>
      <c r="P20" s="95"/>
      <c r="Q20" s="4"/>
      <c r="R20" s="4"/>
      <c r="S20" s="45" t="s">
        <v>447</v>
      </c>
      <c r="T20" s="4"/>
      <c r="U20" s="4"/>
      <c r="V20" s="4"/>
      <c r="W20" s="4"/>
      <c r="X20" s="4"/>
      <c r="Y20" s="4"/>
      <c r="Z20" s="4"/>
    </row>
    <row r="21" ht="14.25" customHeight="1">
      <c r="A21" s="93" t="str">
        <f>'P1'!A21</f>
        <v/>
      </c>
      <c r="B21" s="93" t="str">
        <f>'P1'!B21</f>
        <v/>
      </c>
      <c r="C21" s="93" t="str">
        <f>'P1'!C21</f>
        <v/>
      </c>
      <c r="D21" s="4"/>
      <c r="E21" s="95"/>
      <c r="F21" s="95"/>
      <c r="G21" s="95"/>
      <c r="H21" s="91" t="str">
        <f t="shared" si="1"/>
        <v/>
      </c>
      <c r="I21" s="95"/>
      <c r="J21" s="95"/>
      <c r="K21" s="100" t="str">
        <f t="shared" si="2"/>
        <v/>
      </c>
      <c r="L21" s="91" t="str">
        <f t="shared" si="3"/>
        <v/>
      </c>
      <c r="M21" s="95"/>
      <c r="N21" s="95"/>
      <c r="O21" s="91" t="str">
        <f>IF(N21&gt;0,(M21*N21)/(('P1'!K21+'P1'!P21)*1000),"")</f>
        <v/>
      </c>
      <c r="P21" s="95"/>
      <c r="Q21" s="4"/>
      <c r="R21" s="4"/>
      <c r="S21" s="45" t="s">
        <v>448</v>
      </c>
      <c r="T21" s="4"/>
      <c r="U21" s="4"/>
      <c r="V21" s="4"/>
      <c r="W21" s="4"/>
      <c r="X21" s="4"/>
      <c r="Y21" s="4"/>
      <c r="Z21" s="4"/>
    </row>
    <row r="22" ht="14.25" customHeight="1">
      <c r="A22" s="93" t="str">
        <f>'P1'!A22</f>
        <v/>
      </c>
      <c r="B22" s="93" t="str">
        <f>'P1'!B22</f>
        <v/>
      </c>
      <c r="C22" s="93" t="str">
        <f>'P1'!C22</f>
        <v/>
      </c>
      <c r="D22" s="4"/>
      <c r="E22" s="95"/>
      <c r="F22" s="95"/>
      <c r="G22" s="95"/>
      <c r="H22" s="91" t="str">
        <f t="shared" si="1"/>
        <v/>
      </c>
      <c r="I22" s="95"/>
      <c r="J22" s="95"/>
      <c r="K22" s="100" t="str">
        <f t="shared" si="2"/>
        <v/>
      </c>
      <c r="L22" s="91" t="str">
        <f t="shared" si="3"/>
        <v/>
      </c>
      <c r="M22" s="95"/>
      <c r="N22" s="95"/>
      <c r="O22" s="91" t="str">
        <f>IF(N22&gt;0,(M22*N22)/(('P1'!K22+'P1'!P22)*1000),"")</f>
        <v/>
      </c>
      <c r="P22" s="95"/>
      <c r="Q22" s="4"/>
      <c r="R22" s="4"/>
      <c r="S22" s="45" t="s">
        <v>449</v>
      </c>
      <c r="T22" s="4"/>
      <c r="U22" s="4"/>
      <c r="V22" s="4"/>
      <c r="W22" s="4"/>
      <c r="X22" s="4"/>
      <c r="Y22" s="4"/>
      <c r="Z22" s="4"/>
    </row>
    <row r="23" ht="14.25" customHeight="1">
      <c r="A23" s="93" t="str">
        <f>'P1'!A23</f>
        <v/>
      </c>
      <c r="B23" s="93" t="str">
        <f>'P1'!B23</f>
        <v/>
      </c>
      <c r="C23" s="93" t="str">
        <f>'P1'!C23</f>
        <v/>
      </c>
      <c r="D23" s="4"/>
      <c r="E23" s="95"/>
      <c r="F23" s="95"/>
      <c r="G23" s="95"/>
      <c r="H23" s="91" t="str">
        <f t="shared" si="1"/>
        <v/>
      </c>
      <c r="I23" s="95"/>
      <c r="J23" s="95"/>
      <c r="K23" s="100" t="str">
        <f t="shared" si="2"/>
        <v/>
      </c>
      <c r="L23" s="91" t="str">
        <f t="shared" si="3"/>
        <v/>
      </c>
      <c r="M23" s="95"/>
      <c r="N23" s="95"/>
      <c r="O23" s="91" t="str">
        <f>IF(N23&gt;0,(M23*N23)/(('P1'!K23+'P1'!P23)*1000),"")</f>
        <v/>
      </c>
      <c r="P23" s="95"/>
      <c r="Q23" s="4"/>
      <c r="R23" s="4"/>
      <c r="S23" s="45" t="s">
        <v>382</v>
      </c>
      <c r="T23" s="4"/>
      <c r="U23" s="4"/>
      <c r="V23" s="4"/>
      <c r="W23" s="4"/>
      <c r="X23" s="4"/>
      <c r="Y23" s="4"/>
      <c r="Z23" s="4"/>
    </row>
    <row r="24" ht="14.25" customHeight="1">
      <c r="A24" s="93" t="str">
        <f>'P1'!A24</f>
        <v/>
      </c>
      <c r="B24" s="93" t="str">
        <f>'P1'!B24</f>
        <v/>
      </c>
      <c r="C24" s="93" t="str">
        <f>'P1'!C24</f>
        <v/>
      </c>
      <c r="D24" s="4"/>
      <c r="E24" s="95"/>
      <c r="F24" s="95"/>
      <c r="G24" s="95"/>
      <c r="H24" s="91" t="str">
        <f t="shared" si="1"/>
        <v/>
      </c>
      <c r="I24" s="95"/>
      <c r="J24" s="95"/>
      <c r="K24" s="100" t="str">
        <f t="shared" si="2"/>
        <v/>
      </c>
      <c r="L24" s="91" t="str">
        <f t="shared" si="3"/>
        <v/>
      </c>
      <c r="M24" s="95"/>
      <c r="N24" s="95"/>
      <c r="O24" s="91" t="str">
        <f>IF(N24&gt;0,(M24*N24)/(('P1'!K24+'P1'!P24)*1000),"")</f>
        <v/>
      </c>
      <c r="P24" s="95"/>
      <c r="Q24" s="4"/>
      <c r="R24" s="4"/>
      <c r="S24" s="45" t="s">
        <v>450</v>
      </c>
      <c r="T24" s="4"/>
      <c r="U24" s="4"/>
      <c r="V24" s="4"/>
      <c r="W24" s="4"/>
      <c r="X24" s="4"/>
      <c r="Y24" s="4"/>
      <c r="Z24" s="4"/>
    </row>
    <row r="25" ht="14.25" customHeight="1">
      <c r="A25" s="88"/>
      <c r="B25" s="88"/>
      <c r="C25" s="88"/>
      <c r="D25" s="4"/>
      <c r="E25" s="89"/>
      <c r="F25" s="89"/>
      <c r="G25" s="89"/>
      <c r="H25" s="89"/>
      <c r="I25" s="89"/>
      <c r="J25" s="89"/>
      <c r="K25" s="89"/>
      <c r="L25" s="89"/>
      <c r="M25" s="89"/>
      <c r="N25" s="89"/>
      <c r="O25" s="89"/>
      <c r="P25" s="89"/>
      <c r="Q25" s="89"/>
      <c r="R25" s="4"/>
      <c r="S25" s="49"/>
      <c r="T25" s="4"/>
      <c r="U25" s="4"/>
      <c r="V25" s="4"/>
      <c r="W25" s="4"/>
      <c r="X25" s="4"/>
      <c r="Y25" s="4"/>
      <c r="Z25" s="4"/>
    </row>
    <row r="26" ht="15.0" customHeight="1">
      <c r="A26" s="7" t="s">
        <v>384</v>
      </c>
      <c r="B26" s="9"/>
      <c r="C26" s="88"/>
      <c r="D26" s="89"/>
      <c r="E26" s="89"/>
      <c r="F26" s="89"/>
      <c r="G26" s="89"/>
      <c r="H26" s="89"/>
      <c r="I26" s="89"/>
      <c r="J26" s="89"/>
      <c r="K26" s="89"/>
      <c r="L26" s="89"/>
      <c r="M26" s="89"/>
      <c r="N26" s="89"/>
      <c r="O26" s="89"/>
      <c r="P26" s="89"/>
      <c r="Q26" s="89"/>
      <c r="R26" s="4"/>
      <c r="S26" s="49"/>
      <c r="T26" s="4"/>
      <c r="U26" s="4"/>
      <c r="V26" s="4"/>
      <c r="W26" s="4"/>
      <c r="X26" s="4"/>
      <c r="Y26" s="4"/>
      <c r="Z26" s="4"/>
    </row>
    <row r="27" ht="14.25" customHeight="1">
      <c r="A27" s="90" t="s">
        <v>39</v>
      </c>
      <c r="B27" s="9"/>
      <c r="C27" s="88"/>
      <c r="D27" s="48"/>
      <c r="E27" s="91">
        <f t="shared" ref="E27:P27" si="4">SUM(E13:E24)</f>
        <v>236.567</v>
      </c>
      <c r="F27" s="96">
        <f t="shared" si="4"/>
        <v>30.71575</v>
      </c>
      <c r="G27" s="96">
        <f t="shared" si="4"/>
        <v>768</v>
      </c>
      <c r="H27" s="91">
        <f t="shared" si="4"/>
        <v>109.5738799</v>
      </c>
      <c r="I27" s="96">
        <f t="shared" si="4"/>
        <v>245.84</v>
      </c>
      <c r="J27" s="96">
        <f t="shared" si="4"/>
        <v>4039</v>
      </c>
      <c r="K27" s="91">
        <f t="shared" si="4"/>
        <v>166.7576743</v>
      </c>
      <c r="L27" s="91">
        <f t="shared" si="4"/>
        <v>157.6215907</v>
      </c>
      <c r="M27" s="96">
        <f t="shared" si="4"/>
        <v>510</v>
      </c>
      <c r="N27" s="100">
        <f t="shared" si="4"/>
        <v>6</v>
      </c>
      <c r="O27" s="113">
        <f t="shared" si="4"/>
        <v>0.8138297872</v>
      </c>
      <c r="P27" s="100">
        <f t="shared" si="4"/>
        <v>2</v>
      </c>
      <c r="Q27" s="89"/>
      <c r="R27" s="4"/>
      <c r="S27" s="45" t="s">
        <v>451</v>
      </c>
      <c r="T27" s="4"/>
      <c r="U27" s="4"/>
      <c r="V27" s="4"/>
      <c r="W27" s="4"/>
      <c r="X27" s="4"/>
      <c r="Y27" s="4"/>
      <c r="Z27" s="4"/>
    </row>
    <row r="28" ht="14.25" customHeight="1">
      <c r="A28" s="90" t="s">
        <v>410</v>
      </c>
      <c r="B28" s="9"/>
      <c r="C28" s="88"/>
      <c r="D28" s="48"/>
      <c r="E28" s="82">
        <f t="shared" ref="E28:P28" si="5">AVERAGE(E13:E24)</f>
        <v>236.567</v>
      </c>
      <c r="F28" s="82">
        <f t="shared" si="5"/>
        <v>30.71575</v>
      </c>
      <c r="G28" s="82">
        <f t="shared" si="5"/>
        <v>768</v>
      </c>
      <c r="H28" s="82">
        <f t="shared" si="5"/>
        <v>109.5738799</v>
      </c>
      <c r="I28" s="82">
        <f t="shared" si="5"/>
        <v>245.84</v>
      </c>
      <c r="J28" s="82">
        <f t="shared" si="5"/>
        <v>4039</v>
      </c>
      <c r="K28" s="82">
        <f t="shared" si="5"/>
        <v>166.7576743</v>
      </c>
      <c r="L28" s="82">
        <f t="shared" si="5"/>
        <v>157.6215907</v>
      </c>
      <c r="M28" s="82">
        <f t="shared" si="5"/>
        <v>510</v>
      </c>
      <c r="N28" s="82">
        <f t="shared" si="5"/>
        <v>6</v>
      </c>
      <c r="O28" s="82">
        <f t="shared" si="5"/>
        <v>0.8138297872</v>
      </c>
      <c r="P28" s="82">
        <f t="shared" si="5"/>
        <v>2</v>
      </c>
      <c r="Q28" s="89"/>
      <c r="R28" s="4"/>
      <c r="S28" s="45" t="s">
        <v>452</v>
      </c>
      <c r="T28" s="4"/>
      <c r="U28" s="4"/>
      <c r="V28" s="4"/>
      <c r="W28" s="4"/>
      <c r="X28" s="4"/>
      <c r="Y28" s="4"/>
      <c r="Z28" s="4"/>
    </row>
    <row r="29" ht="14.25" customHeight="1">
      <c r="A29" s="10"/>
      <c r="B29" s="88"/>
      <c r="C29" s="88"/>
      <c r="D29" s="10"/>
      <c r="E29" s="10"/>
      <c r="F29" s="10"/>
      <c r="G29" s="10"/>
      <c r="H29" s="10"/>
      <c r="I29" s="10"/>
      <c r="J29" s="10"/>
      <c r="K29" s="10"/>
      <c r="L29" s="10"/>
      <c r="M29" s="10"/>
      <c r="N29" s="10"/>
      <c r="O29" s="10"/>
      <c r="P29" s="10"/>
      <c r="Q29" s="89"/>
      <c r="R29" s="10"/>
      <c r="S29" s="97"/>
      <c r="T29" s="10"/>
      <c r="U29" s="10"/>
      <c r="V29" s="10"/>
      <c r="W29" s="10"/>
      <c r="X29" s="10"/>
      <c r="Y29" s="10"/>
      <c r="Z29" s="10"/>
    </row>
    <row r="30" ht="15.0" customHeight="1">
      <c r="A30" s="98" t="s">
        <v>412</v>
      </c>
      <c r="B30" s="99"/>
      <c r="C30" s="88"/>
      <c r="D30" s="89"/>
      <c r="E30" s="4"/>
      <c r="F30" s="4"/>
      <c r="G30" s="4"/>
      <c r="H30" s="4"/>
      <c r="I30" s="4"/>
      <c r="J30" s="4"/>
      <c r="K30" s="4"/>
      <c r="L30" s="4"/>
      <c r="M30" s="4"/>
      <c r="N30" s="4"/>
      <c r="O30" s="4"/>
      <c r="P30" s="4"/>
      <c r="Q30" s="89"/>
      <c r="R30" s="4"/>
      <c r="S30" s="49"/>
      <c r="T30" s="4"/>
      <c r="U30" s="4"/>
      <c r="V30" s="4"/>
      <c r="W30" s="4"/>
      <c r="X30" s="4"/>
      <c r="Y30" s="4"/>
      <c r="Z30" s="4"/>
    </row>
    <row r="31" ht="14.25" customHeight="1">
      <c r="A31" s="90" t="s">
        <v>453</v>
      </c>
      <c r="B31" s="9"/>
      <c r="C31" s="114">
        <f>'P1'!AB27</f>
        <v>93.478</v>
      </c>
      <c r="D31" s="4"/>
      <c r="E31" s="89"/>
      <c r="F31" s="89"/>
      <c r="G31" s="89"/>
      <c r="H31" s="89"/>
      <c r="I31" s="89"/>
      <c r="J31" s="89"/>
      <c r="K31" s="89"/>
      <c r="L31" s="89"/>
      <c r="M31" s="89"/>
      <c r="N31" s="89"/>
      <c r="O31" s="89"/>
      <c r="P31" s="89"/>
      <c r="Q31" s="89"/>
      <c r="R31" s="4"/>
      <c r="S31" s="49"/>
      <c r="T31" s="4"/>
      <c r="U31" s="4"/>
      <c r="V31" s="4"/>
      <c r="W31" s="4"/>
      <c r="X31" s="4"/>
      <c r="Y31" s="4"/>
      <c r="Z31" s="4"/>
    </row>
    <row r="32" ht="14.25" customHeight="1">
      <c r="A32" s="90" t="s">
        <v>454</v>
      </c>
      <c r="B32" s="9"/>
      <c r="C32" s="82">
        <f>'P1'!K27+'P1'!P27</f>
        <v>3.76</v>
      </c>
      <c r="D32" s="4"/>
      <c r="E32" s="89"/>
      <c r="F32" s="89"/>
      <c r="G32" s="89"/>
      <c r="H32" s="89"/>
      <c r="I32" s="89"/>
      <c r="J32" s="89"/>
      <c r="K32" s="89"/>
      <c r="L32" s="89"/>
      <c r="M32" s="89"/>
      <c r="N32" s="89"/>
      <c r="O32" s="89"/>
      <c r="P32" s="89"/>
      <c r="Q32" s="89"/>
      <c r="R32" s="4"/>
      <c r="S32" s="49"/>
      <c r="T32" s="4"/>
      <c r="U32" s="4"/>
      <c r="V32" s="4"/>
      <c r="W32" s="4"/>
      <c r="X32" s="4"/>
      <c r="Y32" s="4"/>
      <c r="Z32" s="4"/>
    </row>
    <row r="33" ht="14.25" customHeight="1">
      <c r="A33" s="90" t="s">
        <v>455</v>
      </c>
      <c r="B33" s="9"/>
      <c r="C33" s="100">
        <f>C32*1000</f>
        <v>3760</v>
      </c>
      <c r="D33" s="4"/>
      <c r="E33" s="89"/>
      <c r="F33" s="89"/>
      <c r="G33" s="89"/>
      <c r="H33" s="89"/>
      <c r="I33" s="89"/>
      <c r="J33" s="89"/>
      <c r="K33" s="89"/>
      <c r="L33" s="89"/>
      <c r="M33" s="89"/>
      <c r="N33" s="89"/>
      <c r="O33" s="89"/>
      <c r="P33" s="89"/>
      <c r="Q33" s="89"/>
      <c r="R33" s="4"/>
      <c r="S33" s="49"/>
      <c r="T33" s="4"/>
      <c r="U33" s="4"/>
      <c r="V33" s="4"/>
      <c r="W33" s="4"/>
      <c r="X33" s="4"/>
      <c r="Y33" s="4"/>
      <c r="Z33" s="4"/>
    </row>
    <row r="34" ht="14.25" customHeight="1">
      <c r="A34" s="90" t="s">
        <v>417</v>
      </c>
      <c r="B34" s="9"/>
      <c r="C34" s="88"/>
      <c r="D34" s="4"/>
      <c r="E34" s="89"/>
      <c r="F34" s="89"/>
      <c r="G34" s="89"/>
      <c r="H34" s="89"/>
      <c r="I34" s="89"/>
      <c r="J34" s="89"/>
      <c r="K34" s="89"/>
      <c r="L34" s="89"/>
      <c r="M34" s="89"/>
      <c r="N34" s="89"/>
      <c r="O34" s="89"/>
      <c r="P34" s="115">
        <v>1000.0</v>
      </c>
      <c r="Q34" s="89"/>
      <c r="R34" s="4"/>
      <c r="S34" s="49"/>
      <c r="T34" s="4"/>
      <c r="U34" s="4"/>
      <c r="V34" s="4"/>
      <c r="W34" s="4"/>
      <c r="X34" s="4"/>
      <c r="Y34" s="4"/>
      <c r="Z34" s="4"/>
    </row>
    <row r="35" ht="14.25" customHeight="1">
      <c r="A35" s="90" t="s">
        <v>418</v>
      </c>
      <c r="B35" s="9"/>
      <c r="C35" s="88"/>
      <c r="D35" s="4"/>
      <c r="E35" s="82">
        <f>E27</f>
        <v>236.567</v>
      </c>
      <c r="F35" s="116"/>
      <c r="G35" s="116"/>
      <c r="H35" s="82">
        <f>F27*1000000/G27/365</f>
        <v>109.5738799</v>
      </c>
      <c r="I35" s="116"/>
      <c r="J35" s="116"/>
      <c r="K35" s="82">
        <f>I27*1000000/J27/365</f>
        <v>166.7576743</v>
      </c>
      <c r="L35" s="82">
        <f>H27*(G27/(G27+J27))+K27*(J27/(G27+J27))</f>
        <v>157.6215907</v>
      </c>
      <c r="M35" s="89"/>
      <c r="N35" s="89"/>
      <c r="O35" s="82">
        <f>IF(N27,(M27*N27)/C33,"")</f>
        <v>0.8138297872</v>
      </c>
      <c r="P35" s="82">
        <f>P27/$C$31*P34</f>
        <v>21.39540855</v>
      </c>
      <c r="Q35" s="117">
        <v>0.98</v>
      </c>
      <c r="R35" s="4"/>
      <c r="S35" s="49"/>
      <c r="T35" s="4"/>
      <c r="U35" s="4"/>
      <c r="V35" s="4"/>
      <c r="W35" s="4"/>
      <c r="X35" s="4"/>
      <c r="Y35" s="4"/>
      <c r="Z35" s="4"/>
    </row>
    <row r="36" ht="14.25" customHeight="1">
      <c r="A36" s="90" t="s">
        <v>456</v>
      </c>
      <c r="B36" s="9"/>
      <c r="C36" s="88"/>
      <c r="D36" s="4"/>
      <c r="E36" s="118" t="s">
        <v>360</v>
      </c>
      <c r="F36" s="116"/>
      <c r="G36" s="116"/>
      <c r="H36" s="118" t="s">
        <v>436</v>
      </c>
      <c r="I36" s="116"/>
      <c r="J36" s="116"/>
      <c r="K36" s="118" t="s">
        <v>436</v>
      </c>
      <c r="L36" s="118" t="s">
        <v>436</v>
      </c>
      <c r="M36" s="89"/>
      <c r="N36" s="89"/>
      <c r="O36" s="118" t="s">
        <v>457</v>
      </c>
      <c r="P36" s="118" t="s">
        <v>458</v>
      </c>
      <c r="Q36" s="119" t="s">
        <v>459</v>
      </c>
      <c r="R36" s="4"/>
      <c r="S36" s="49"/>
      <c r="T36" s="4"/>
      <c r="U36" s="4"/>
      <c r="V36" s="4"/>
      <c r="W36" s="4"/>
      <c r="X36" s="4"/>
      <c r="Y36" s="4"/>
      <c r="Z36" s="4"/>
    </row>
    <row r="37" ht="14.25" customHeight="1">
      <c r="A37" s="88"/>
      <c r="B37" s="4"/>
      <c r="C37" s="88"/>
      <c r="D37" s="89"/>
      <c r="E37" s="89"/>
      <c r="F37" s="89"/>
      <c r="G37" s="89"/>
      <c r="H37" s="89"/>
      <c r="I37" s="89"/>
      <c r="J37" s="89"/>
      <c r="K37" s="89"/>
      <c r="L37" s="89"/>
      <c r="M37" s="89"/>
      <c r="N37" s="89"/>
      <c r="O37" s="89"/>
      <c r="P37" s="89"/>
      <c r="Q37" s="89"/>
      <c r="R37" s="4"/>
      <c r="S37" s="49"/>
      <c r="T37" s="4"/>
      <c r="U37" s="4"/>
      <c r="V37" s="4"/>
      <c r="W37" s="4"/>
      <c r="X37" s="4"/>
      <c r="Y37" s="4"/>
      <c r="Z37" s="4"/>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1">
    <mergeCell ref="F7:H7"/>
    <mergeCell ref="I7:K7"/>
    <mergeCell ref="A6:C8"/>
    <mergeCell ref="E6:E8"/>
    <mergeCell ref="F6:L6"/>
    <mergeCell ref="M6:O8"/>
    <mergeCell ref="P6:P8"/>
    <mergeCell ref="Q6:Q8"/>
    <mergeCell ref="S6:S10"/>
    <mergeCell ref="A32:B32"/>
    <mergeCell ref="A33:B33"/>
    <mergeCell ref="A34:B34"/>
    <mergeCell ref="A35:B35"/>
    <mergeCell ref="A36:B36"/>
    <mergeCell ref="A9:C9"/>
    <mergeCell ref="A10:C10"/>
    <mergeCell ref="A26:B26"/>
    <mergeCell ref="A27:B27"/>
    <mergeCell ref="A28:B28"/>
    <mergeCell ref="A30:B30"/>
    <mergeCell ref="A31:B31"/>
  </mergeCell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fitToPage="1"/>
  </sheetPr>
  <sheetViews>
    <sheetView showGridLines="0" workbookViewId="0"/>
  </sheetViews>
  <sheetFormatPr customHeight="1" defaultColWidth="12.63" defaultRowHeight="15.0"/>
  <cols>
    <col customWidth="1" min="1" max="1" width="8.25"/>
    <col customWidth="1" min="2" max="3" width="23.13"/>
    <col customWidth="1" min="4" max="4" width="1.88"/>
    <col customWidth="1" min="5" max="11" width="10.0"/>
    <col customWidth="1" min="12" max="12" width="1.63"/>
    <col customWidth="1" min="13" max="13" width="8.38"/>
    <col customWidth="1" min="14" max="26" width="9.0"/>
  </cols>
  <sheetData>
    <row r="1" ht="14.25" customHeight="1">
      <c r="A1" s="1" t="s">
        <v>460</v>
      </c>
      <c r="B1" s="68"/>
      <c r="C1" s="68"/>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9.5" customHeight="1">
      <c r="A3" s="3" t="s">
        <v>461</v>
      </c>
      <c r="B3" s="3"/>
      <c r="C3" s="3"/>
      <c r="D3" s="3"/>
      <c r="E3" s="3"/>
      <c r="F3" s="3"/>
      <c r="G3" s="3"/>
      <c r="H3" s="3"/>
      <c r="I3" s="3"/>
      <c r="J3" s="3"/>
      <c r="K3" s="29" t="str">
        <f>Cover!C11</f>
        <v>Veolia Water Projects Ltd</v>
      </c>
      <c r="L3" s="3"/>
      <c r="M3" s="3"/>
      <c r="N3" s="4"/>
      <c r="O3" s="4"/>
      <c r="P3" s="4"/>
      <c r="Q3" s="4"/>
      <c r="R3" s="4"/>
      <c r="S3" s="4"/>
      <c r="T3" s="4"/>
      <c r="U3" s="4"/>
      <c r="V3" s="4"/>
      <c r="W3" s="4"/>
      <c r="X3" s="4"/>
      <c r="Y3" s="4"/>
      <c r="Z3" s="4"/>
    </row>
    <row r="4" ht="14.25" customHeight="1">
      <c r="A4" s="5"/>
      <c r="B4" s="5"/>
      <c r="C4" s="5"/>
      <c r="D4" s="5"/>
      <c r="E4" s="5"/>
      <c r="F4" s="5"/>
      <c r="G4" s="5"/>
      <c r="H4" s="5"/>
      <c r="I4" s="111"/>
      <c r="J4" s="111"/>
      <c r="K4" s="111"/>
      <c r="L4" s="4"/>
      <c r="M4" s="6"/>
      <c r="N4" s="4"/>
      <c r="O4" s="4"/>
      <c r="P4" s="4"/>
      <c r="Q4" s="4"/>
      <c r="R4" s="4"/>
      <c r="S4" s="4"/>
      <c r="T4" s="4"/>
      <c r="U4" s="4"/>
      <c r="V4" s="4"/>
      <c r="W4" s="4"/>
      <c r="X4" s="4"/>
      <c r="Y4" s="4"/>
      <c r="Z4" s="4"/>
    </row>
    <row r="5" ht="14.25" customHeight="1">
      <c r="A5" s="30">
        <v>1.0</v>
      </c>
      <c r="B5" s="30">
        <v>2.0</v>
      </c>
      <c r="C5" s="30">
        <v>3.0</v>
      </c>
      <c r="D5" s="30"/>
      <c r="E5" s="30">
        <v>4.0</v>
      </c>
      <c r="F5" s="30">
        <v>5.0</v>
      </c>
      <c r="G5" s="30">
        <v>6.0</v>
      </c>
      <c r="H5" s="30">
        <v>7.0</v>
      </c>
      <c r="I5" s="30">
        <v>8.0</v>
      </c>
      <c r="J5" s="30">
        <v>9.0</v>
      </c>
      <c r="K5" s="30">
        <v>10.0</v>
      </c>
      <c r="L5" s="30"/>
      <c r="M5" s="30"/>
      <c r="N5" s="4"/>
      <c r="O5" s="4"/>
      <c r="P5" s="4"/>
      <c r="Q5" s="4"/>
      <c r="R5" s="4"/>
      <c r="S5" s="4"/>
      <c r="T5" s="4"/>
      <c r="U5" s="4"/>
      <c r="V5" s="4"/>
      <c r="W5" s="4"/>
      <c r="X5" s="4"/>
      <c r="Y5" s="4"/>
      <c r="Z5" s="4"/>
    </row>
    <row r="6" ht="15.75" customHeight="1">
      <c r="A6" s="72" t="s">
        <v>31</v>
      </c>
      <c r="B6" s="70"/>
      <c r="C6" s="71"/>
      <c r="D6" s="4"/>
      <c r="E6" s="32" t="s">
        <v>462</v>
      </c>
      <c r="F6" s="32" t="s">
        <v>463</v>
      </c>
      <c r="G6" s="32" t="s">
        <v>464</v>
      </c>
      <c r="H6" s="32" t="s">
        <v>465</v>
      </c>
      <c r="I6" s="33" t="s">
        <v>466</v>
      </c>
      <c r="J6" s="8"/>
      <c r="K6" s="9"/>
      <c r="L6" s="34"/>
      <c r="M6" s="32" t="s">
        <v>36</v>
      </c>
      <c r="N6" s="34"/>
      <c r="O6" s="34"/>
      <c r="P6" s="34"/>
      <c r="Q6" s="34"/>
      <c r="R6" s="34"/>
      <c r="S6" s="34"/>
      <c r="T6" s="34"/>
      <c r="U6" s="34"/>
      <c r="V6" s="34"/>
      <c r="W6" s="34"/>
      <c r="X6" s="34"/>
      <c r="Y6" s="34"/>
      <c r="Z6" s="34"/>
    </row>
    <row r="7" ht="14.25" customHeight="1">
      <c r="A7" s="73"/>
      <c r="C7" s="74"/>
      <c r="D7" s="4"/>
      <c r="E7" s="55"/>
      <c r="F7" s="55"/>
      <c r="G7" s="55"/>
      <c r="H7" s="55"/>
      <c r="I7" s="32" t="s">
        <v>467</v>
      </c>
      <c r="J7" s="32" t="s">
        <v>468</v>
      </c>
      <c r="K7" s="32" t="s">
        <v>469</v>
      </c>
      <c r="L7" s="34"/>
      <c r="M7" s="55"/>
      <c r="N7" s="34"/>
      <c r="O7" s="34"/>
      <c r="P7" s="34"/>
      <c r="Q7" s="34"/>
      <c r="R7" s="34"/>
      <c r="S7" s="34"/>
      <c r="T7" s="34"/>
      <c r="U7" s="34"/>
      <c r="V7" s="34"/>
      <c r="W7" s="34"/>
      <c r="X7" s="34"/>
      <c r="Y7" s="34"/>
      <c r="Z7" s="34"/>
    </row>
    <row r="8" ht="38.25" customHeight="1">
      <c r="A8" s="75"/>
      <c r="B8" s="77"/>
      <c r="C8" s="76"/>
      <c r="D8" s="4"/>
      <c r="E8" s="36"/>
      <c r="F8" s="36"/>
      <c r="G8" s="36"/>
      <c r="H8" s="36"/>
      <c r="I8" s="36"/>
      <c r="J8" s="36"/>
      <c r="K8" s="36"/>
      <c r="L8" s="34"/>
      <c r="M8" s="55"/>
      <c r="N8" s="34"/>
      <c r="O8" s="34"/>
      <c r="P8" s="34"/>
      <c r="Q8" s="34"/>
      <c r="R8" s="34"/>
      <c r="S8" s="34"/>
      <c r="T8" s="34"/>
      <c r="U8" s="34"/>
      <c r="V8" s="34"/>
      <c r="W8" s="34"/>
      <c r="X8" s="34"/>
      <c r="Y8" s="34"/>
      <c r="Z8" s="34"/>
    </row>
    <row r="9" ht="14.25" customHeight="1">
      <c r="A9" s="33" t="s">
        <v>32</v>
      </c>
      <c r="B9" s="8"/>
      <c r="C9" s="9"/>
      <c r="D9" s="4"/>
      <c r="E9" s="37" t="s">
        <v>361</v>
      </c>
      <c r="F9" s="37" t="s">
        <v>361</v>
      </c>
      <c r="G9" s="37" t="s">
        <v>361</v>
      </c>
      <c r="H9" s="37" t="s">
        <v>361</v>
      </c>
      <c r="I9" s="37" t="s">
        <v>361</v>
      </c>
      <c r="J9" s="37" t="s">
        <v>470</v>
      </c>
      <c r="K9" s="37" t="s">
        <v>282</v>
      </c>
      <c r="L9" s="4"/>
      <c r="M9" s="55"/>
      <c r="N9" s="4"/>
      <c r="O9" s="4"/>
      <c r="P9" s="4"/>
      <c r="Q9" s="4"/>
      <c r="R9" s="4"/>
      <c r="S9" s="4"/>
      <c r="T9" s="4"/>
      <c r="U9" s="4"/>
      <c r="V9" s="4"/>
      <c r="W9" s="4"/>
      <c r="X9" s="4"/>
      <c r="Y9" s="4"/>
      <c r="Z9" s="4"/>
    </row>
    <row r="10" ht="15.75" customHeight="1">
      <c r="A10" s="33" t="s">
        <v>33</v>
      </c>
      <c r="B10" s="8"/>
      <c r="C10" s="9"/>
      <c r="D10" s="4"/>
      <c r="E10" s="37">
        <v>0.0</v>
      </c>
      <c r="F10" s="37">
        <v>0.0</v>
      </c>
      <c r="G10" s="37">
        <v>0.0</v>
      </c>
      <c r="H10" s="37">
        <v>0.0</v>
      </c>
      <c r="I10" s="37">
        <v>0.0</v>
      </c>
      <c r="J10" s="37">
        <v>0.0</v>
      </c>
      <c r="K10" s="37">
        <v>2.0</v>
      </c>
      <c r="L10" s="4"/>
      <c r="M10" s="36"/>
      <c r="N10" s="4"/>
      <c r="O10" s="4"/>
      <c r="P10" s="4"/>
      <c r="Q10" s="4"/>
      <c r="R10" s="4"/>
      <c r="S10" s="4"/>
      <c r="T10" s="4"/>
      <c r="U10" s="4"/>
      <c r="V10" s="4"/>
      <c r="W10" s="4"/>
      <c r="X10" s="4"/>
      <c r="Y10" s="4"/>
      <c r="Z10" s="4"/>
    </row>
    <row r="11" ht="14.25" customHeight="1">
      <c r="A11" s="38"/>
      <c r="B11" s="38"/>
      <c r="C11" s="38"/>
      <c r="D11" s="4"/>
      <c r="E11" s="4"/>
      <c r="F11" s="4"/>
      <c r="G11" s="4"/>
      <c r="H11" s="4"/>
      <c r="I11" s="4"/>
      <c r="J11" s="4"/>
      <c r="K11" s="4"/>
      <c r="L11" s="4"/>
      <c r="M11" s="4"/>
      <c r="N11" s="4"/>
      <c r="O11" s="4"/>
      <c r="P11" s="4"/>
      <c r="Q11" s="4"/>
      <c r="R11" s="4"/>
      <c r="S11" s="4"/>
      <c r="T11" s="4"/>
      <c r="U11" s="4"/>
      <c r="V11" s="4"/>
      <c r="W11" s="4"/>
      <c r="X11" s="4"/>
      <c r="Y11" s="4"/>
      <c r="Z11" s="4"/>
    </row>
    <row r="12" ht="14.25" customHeight="1">
      <c r="A12" s="37" t="s">
        <v>363</v>
      </c>
      <c r="B12" s="37" t="s">
        <v>364</v>
      </c>
      <c r="C12" s="37" t="s">
        <v>366</v>
      </c>
      <c r="D12" s="4"/>
      <c r="E12" s="40"/>
      <c r="F12" s="4"/>
      <c r="G12" s="4"/>
      <c r="H12" s="4"/>
      <c r="I12" s="4"/>
      <c r="J12" s="4"/>
      <c r="K12" s="4"/>
      <c r="L12" s="4"/>
      <c r="M12" s="4"/>
      <c r="N12" s="4"/>
      <c r="O12" s="4"/>
      <c r="P12" s="4"/>
      <c r="Q12" s="4"/>
      <c r="R12" s="4"/>
      <c r="S12" s="4"/>
      <c r="T12" s="4"/>
      <c r="U12" s="4"/>
      <c r="V12" s="4"/>
      <c r="W12" s="4"/>
      <c r="X12" s="4"/>
      <c r="Y12" s="4"/>
      <c r="Z12" s="4"/>
    </row>
    <row r="13" ht="14.25" customHeight="1">
      <c r="A13" s="93" t="str">
        <f>'P1'!A13</f>
        <v>VWPL-WRZ1</v>
      </c>
      <c r="B13" s="93" t="str">
        <f>'P1'!B13</f>
        <v>Veolia Water Projects Ltd- Tidworth Inset </v>
      </c>
      <c r="C13" s="93" t="str">
        <f>'P1'!D13</f>
        <v>Wessex Water</v>
      </c>
      <c r="D13" s="4"/>
      <c r="E13" s="94">
        <v>0.0</v>
      </c>
      <c r="F13" s="94">
        <v>0.0</v>
      </c>
      <c r="G13" s="94">
        <v>0.0</v>
      </c>
      <c r="H13" s="94">
        <v>0.0</v>
      </c>
      <c r="I13" s="94">
        <v>0.0</v>
      </c>
      <c r="J13" s="94" t="b">
        <v>1</v>
      </c>
      <c r="K13" s="4"/>
      <c r="L13" s="4"/>
      <c r="M13" s="45" t="s">
        <v>471</v>
      </c>
      <c r="N13" s="4"/>
      <c r="O13" s="4"/>
      <c r="P13" s="4"/>
      <c r="Q13" s="4"/>
      <c r="R13" s="4"/>
      <c r="S13" s="4"/>
      <c r="T13" s="4"/>
      <c r="U13" s="4"/>
      <c r="V13" s="4"/>
      <c r="W13" s="4"/>
      <c r="X13" s="4"/>
      <c r="Y13" s="4"/>
      <c r="Z13" s="4"/>
    </row>
    <row r="14" ht="14.25" customHeight="1">
      <c r="A14" s="93" t="str">
        <f>'P1'!A14</f>
        <v/>
      </c>
      <c r="B14" s="93" t="str">
        <f>'P1'!B14</f>
        <v/>
      </c>
      <c r="C14" s="93" t="str">
        <f>'P1'!D14</f>
        <v/>
      </c>
      <c r="D14" s="4"/>
      <c r="E14" s="95"/>
      <c r="F14" s="95"/>
      <c r="G14" s="95"/>
      <c r="H14" s="95"/>
      <c r="I14" s="95"/>
      <c r="J14" s="95"/>
      <c r="K14" s="4"/>
      <c r="L14" s="4"/>
      <c r="M14" s="45" t="s">
        <v>472</v>
      </c>
      <c r="N14" s="4"/>
      <c r="O14" s="4"/>
      <c r="P14" s="4"/>
      <c r="Q14" s="4"/>
      <c r="R14" s="4"/>
      <c r="S14" s="4"/>
      <c r="T14" s="4"/>
      <c r="U14" s="4"/>
      <c r="V14" s="4"/>
      <c r="W14" s="4"/>
      <c r="X14" s="4"/>
      <c r="Y14" s="4"/>
      <c r="Z14" s="4"/>
    </row>
    <row r="15" ht="14.25" customHeight="1">
      <c r="A15" s="93" t="str">
        <f>'P1'!A15</f>
        <v/>
      </c>
      <c r="B15" s="93" t="str">
        <f>'P1'!B15</f>
        <v/>
      </c>
      <c r="C15" s="93" t="str">
        <f>'P1'!D15</f>
        <v/>
      </c>
      <c r="D15" s="4"/>
      <c r="E15" s="95"/>
      <c r="F15" s="95"/>
      <c r="G15" s="95"/>
      <c r="H15" s="95"/>
      <c r="I15" s="95"/>
      <c r="J15" s="95"/>
      <c r="K15" s="4"/>
      <c r="L15" s="4"/>
      <c r="M15" s="45" t="s">
        <v>473</v>
      </c>
      <c r="N15" s="4"/>
      <c r="O15" s="4"/>
      <c r="P15" s="4"/>
      <c r="Q15" s="4"/>
      <c r="R15" s="4"/>
      <c r="S15" s="4"/>
      <c r="T15" s="4"/>
      <c r="U15" s="4"/>
      <c r="V15" s="4"/>
      <c r="W15" s="4"/>
      <c r="X15" s="4"/>
      <c r="Y15" s="4"/>
      <c r="Z15" s="4"/>
    </row>
    <row r="16" ht="14.25" customHeight="1">
      <c r="A16" s="93" t="str">
        <f>'P1'!A16</f>
        <v/>
      </c>
      <c r="B16" s="93" t="str">
        <f>'P1'!B16</f>
        <v/>
      </c>
      <c r="C16" s="93" t="str">
        <f>'P1'!D16</f>
        <v/>
      </c>
      <c r="D16" s="4"/>
      <c r="E16" s="95"/>
      <c r="F16" s="95"/>
      <c r="G16" s="95"/>
      <c r="H16" s="95"/>
      <c r="I16" s="95"/>
      <c r="J16" s="95"/>
      <c r="K16" s="4"/>
      <c r="L16" s="4"/>
      <c r="M16" s="45" t="s">
        <v>474</v>
      </c>
      <c r="N16" s="4"/>
      <c r="O16" s="4"/>
      <c r="P16" s="4"/>
      <c r="Q16" s="4"/>
      <c r="R16" s="4"/>
      <c r="S16" s="4"/>
      <c r="T16" s="4"/>
      <c r="U16" s="4"/>
      <c r="V16" s="4"/>
      <c r="W16" s="4"/>
      <c r="X16" s="4"/>
      <c r="Y16" s="4"/>
      <c r="Z16" s="4"/>
    </row>
    <row r="17" ht="14.25" customHeight="1">
      <c r="A17" s="93" t="str">
        <f>'P1'!A17</f>
        <v/>
      </c>
      <c r="B17" s="93" t="str">
        <f>'P1'!B17</f>
        <v/>
      </c>
      <c r="C17" s="93" t="str">
        <f>'P1'!D17</f>
        <v/>
      </c>
      <c r="D17" s="4"/>
      <c r="E17" s="95"/>
      <c r="F17" s="95"/>
      <c r="G17" s="95"/>
      <c r="H17" s="95"/>
      <c r="I17" s="95"/>
      <c r="J17" s="95"/>
      <c r="K17" s="4"/>
      <c r="L17" s="4"/>
      <c r="M17" s="45" t="s">
        <v>475</v>
      </c>
      <c r="N17" s="4"/>
      <c r="O17" s="4"/>
      <c r="P17" s="4"/>
      <c r="Q17" s="4"/>
      <c r="R17" s="4"/>
      <c r="S17" s="4"/>
      <c r="T17" s="4"/>
      <c r="U17" s="4"/>
      <c r="V17" s="4"/>
      <c r="W17" s="4"/>
      <c r="X17" s="4"/>
      <c r="Y17" s="4"/>
      <c r="Z17" s="4"/>
    </row>
    <row r="18" ht="14.25" customHeight="1">
      <c r="A18" s="93" t="str">
        <f>'P1'!A18</f>
        <v/>
      </c>
      <c r="B18" s="93" t="str">
        <f>'P1'!B18</f>
        <v/>
      </c>
      <c r="C18" s="93" t="str">
        <f>'P1'!D18</f>
        <v/>
      </c>
      <c r="D18" s="4"/>
      <c r="E18" s="95"/>
      <c r="F18" s="95"/>
      <c r="G18" s="95"/>
      <c r="H18" s="95"/>
      <c r="I18" s="95"/>
      <c r="J18" s="95"/>
      <c r="K18" s="4"/>
      <c r="L18" s="4"/>
      <c r="M18" s="45" t="s">
        <v>476</v>
      </c>
      <c r="N18" s="4"/>
      <c r="O18" s="4"/>
      <c r="P18" s="4"/>
      <c r="Q18" s="4"/>
      <c r="R18" s="4"/>
      <c r="S18" s="4"/>
      <c r="T18" s="4"/>
      <c r="U18" s="4"/>
      <c r="V18" s="4"/>
      <c r="W18" s="4"/>
      <c r="X18" s="4"/>
      <c r="Y18" s="4"/>
      <c r="Z18" s="4"/>
    </row>
    <row r="19" ht="14.25" customHeight="1">
      <c r="A19" s="93" t="str">
        <f>'P1'!A19</f>
        <v/>
      </c>
      <c r="B19" s="93" t="str">
        <f>'P1'!B19</f>
        <v/>
      </c>
      <c r="C19" s="93" t="str">
        <f>'P1'!D19</f>
        <v/>
      </c>
      <c r="D19" s="4"/>
      <c r="E19" s="95"/>
      <c r="F19" s="95"/>
      <c r="G19" s="95"/>
      <c r="H19" s="95"/>
      <c r="I19" s="95"/>
      <c r="J19" s="95"/>
      <c r="K19" s="4"/>
      <c r="L19" s="4"/>
      <c r="M19" s="45" t="s">
        <v>477</v>
      </c>
      <c r="N19" s="4"/>
      <c r="O19" s="4"/>
      <c r="P19" s="4"/>
      <c r="Q19" s="4"/>
      <c r="R19" s="4"/>
      <c r="S19" s="4"/>
      <c r="T19" s="4"/>
      <c r="U19" s="4"/>
      <c r="V19" s="4"/>
      <c r="W19" s="4"/>
      <c r="X19" s="4"/>
      <c r="Y19" s="4"/>
      <c r="Z19" s="4"/>
    </row>
    <row r="20" ht="14.25" customHeight="1">
      <c r="A20" s="93" t="str">
        <f>'P1'!A20</f>
        <v/>
      </c>
      <c r="B20" s="93" t="str">
        <f>'P1'!B20</f>
        <v/>
      </c>
      <c r="C20" s="93" t="str">
        <f>'P1'!D20</f>
        <v/>
      </c>
      <c r="D20" s="4"/>
      <c r="E20" s="95"/>
      <c r="F20" s="95"/>
      <c r="G20" s="95"/>
      <c r="H20" s="95"/>
      <c r="I20" s="95"/>
      <c r="J20" s="95"/>
      <c r="K20" s="4"/>
      <c r="L20" s="4"/>
      <c r="M20" s="45" t="s">
        <v>478</v>
      </c>
      <c r="N20" s="4"/>
      <c r="O20" s="4"/>
      <c r="P20" s="4"/>
      <c r="Q20" s="4"/>
      <c r="R20" s="4"/>
      <c r="S20" s="4"/>
      <c r="T20" s="4"/>
      <c r="U20" s="4"/>
      <c r="V20" s="4"/>
      <c r="W20" s="4"/>
      <c r="X20" s="4"/>
      <c r="Y20" s="4"/>
      <c r="Z20" s="4"/>
    </row>
    <row r="21" ht="14.25" customHeight="1">
      <c r="A21" s="93" t="str">
        <f>'P1'!A21</f>
        <v/>
      </c>
      <c r="B21" s="93" t="str">
        <f>'P1'!B21</f>
        <v/>
      </c>
      <c r="C21" s="93" t="str">
        <f>'P1'!D21</f>
        <v/>
      </c>
      <c r="D21" s="4"/>
      <c r="E21" s="95"/>
      <c r="F21" s="95"/>
      <c r="G21" s="95"/>
      <c r="H21" s="95"/>
      <c r="I21" s="95"/>
      <c r="J21" s="95"/>
      <c r="K21" s="4"/>
      <c r="L21" s="4"/>
      <c r="M21" s="45" t="s">
        <v>479</v>
      </c>
      <c r="N21" s="4"/>
      <c r="O21" s="4"/>
      <c r="P21" s="4"/>
      <c r="Q21" s="4"/>
      <c r="R21" s="4"/>
      <c r="S21" s="4"/>
      <c r="T21" s="4"/>
      <c r="U21" s="4"/>
      <c r="V21" s="4"/>
      <c r="W21" s="4"/>
      <c r="X21" s="4"/>
      <c r="Y21" s="4"/>
      <c r="Z21" s="4"/>
    </row>
    <row r="22" ht="14.25" customHeight="1">
      <c r="A22" s="93" t="str">
        <f>'P1'!A22</f>
        <v/>
      </c>
      <c r="B22" s="93" t="str">
        <f>'P1'!B22</f>
        <v/>
      </c>
      <c r="C22" s="93" t="str">
        <f>'P1'!D22</f>
        <v/>
      </c>
      <c r="D22" s="4"/>
      <c r="E22" s="95"/>
      <c r="F22" s="95"/>
      <c r="G22" s="95"/>
      <c r="H22" s="95"/>
      <c r="I22" s="95"/>
      <c r="J22" s="95"/>
      <c r="K22" s="4"/>
      <c r="L22" s="4"/>
      <c r="M22" s="45" t="s">
        <v>480</v>
      </c>
      <c r="N22" s="4"/>
      <c r="O22" s="4"/>
      <c r="P22" s="4"/>
      <c r="Q22" s="4"/>
      <c r="R22" s="4"/>
      <c r="S22" s="4"/>
      <c r="T22" s="4"/>
      <c r="U22" s="4"/>
      <c r="V22" s="4"/>
      <c r="W22" s="4"/>
      <c r="X22" s="4"/>
      <c r="Y22" s="4"/>
      <c r="Z22" s="4"/>
    </row>
    <row r="23" ht="14.25" customHeight="1">
      <c r="A23" s="93" t="str">
        <f>'P1'!A23</f>
        <v/>
      </c>
      <c r="B23" s="93" t="str">
        <f>'P1'!B23</f>
        <v/>
      </c>
      <c r="C23" s="93" t="str">
        <f>'P1'!D23</f>
        <v/>
      </c>
      <c r="D23" s="4"/>
      <c r="E23" s="95"/>
      <c r="F23" s="95"/>
      <c r="G23" s="95"/>
      <c r="H23" s="95"/>
      <c r="I23" s="95"/>
      <c r="J23" s="95"/>
      <c r="K23" s="4"/>
      <c r="L23" s="4"/>
      <c r="M23" s="45" t="s">
        <v>382</v>
      </c>
      <c r="N23" s="4"/>
      <c r="O23" s="4"/>
      <c r="P23" s="4"/>
      <c r="Q23" s="4"/>
      <c r="R23" s="4"/>
      <c r="S23" s="4"/>
      <c r="T23" s="4"/>
      <c r="U23" s="4"/>
      <c r="V23" s="4"/>
      <c r="W23" s="4"/>
      <c r="X23" s="4"/>
      <c r="Y23" s="4"/>
      <c r="Z23" s="4"/>
    </row>
    <row r="24" ht="14.25" customHeight="1">
      <c r="A24" s="93" t="str">
        <f>'P1'!A24</f>
        <v/>
      </c>
      <c r="B24" s="93" t="str">
        <f>'P1'!B24</f>
        <v/>
      </c>
      <c r="C24" s="93" t="str">
        <f>'P1'!D24</f>
        <v/>
      </c>
      <c r="D24" s="4"/>
      <c r="E24" s="95"/>
      <c r="F24" s="95"/>
      <c r="G24" s="95"/>
      <c r="H24" s="95"/>
      <c r="I24" s="95"/>
      <c r="J24" s="95"/>
      <c r="K24" s="4"/>
      <c r="L24" s="4"/>
      <c r="M24" s="45" t="s">
        <v>481</v>
      </c>
      <c r="N24" s="4"/>
      <c r="O24" s="4"/>
      <c r="P24" s="4"/>
      <c r="Q24" s="4"/>
      <c r="R24" s="4"/>
      <c r="S24" s="4"/>
      <c r="T24" s="4"/>
      <c r="U24" s="4"/>
      <c r="V24" s="4"/>
      <c r="W24" s="4"/>
      <c r="X24" s="4"/>
      <c r="Y24" s="4"/>
      <c r="Z24" s="4"/>
    </row>
    <row r="25" ht="14.25" customHeight="1">
      <c r="A25" s="88"/>
      <c r="B25" s="88"/>
      <c r="C25" s="88"/>
      <c r="D25" s="4"/>
      <c r="E25" s="89"/>
      <c r="F25" s="89"/>
      <c r="G25" s="89"/>
      <c r="H25" s="89"/>
      <c r="I25" s="89"/>
      <c r="J25" s="89"/>
      <c r="K25" s="4"/>
      <c r="L25" s="4"/>
      <c r="M25" s="49"/>
      <c r="N25" s="4"/>
      <c r="O25" s="4"/>
      <c r="P25" s="4"/>
      <c r="Q25" s="4"/>
      <c r="R25" s="4"/>
      <c r="S25" s="4"/>
      <c r="T25" s="4"/>
      <c r="U25" s="4"/>
      <c r="V25" s="4"/>
      <c r="W25" s="4"/>
      <c r="X25" s="4"/>
      <c r="Y25" s="4"/>
      <c r="Z25" s="4"/>
    </row>
    <row r="26" ht="15.0" customHeight="1">
      <c r="A26" s="7" t="s">
        <v>384</v>
      </c>
      <c r="B26" s="9"/>
      <c r="C26" s="88"/>
      <c r="D26" s="89"/>
      <c r="E26" s="89"/>
      <c r="F26" s="89"/>
      <c r="G26" s="89"/>
      <c r="H26" s="89"/>
      <c r="I26" s="89"/>
      <c r="J26" s="89"/>
      <c r="K26" s="89"/>
      <c r="L26" s="4"/>
      <c r="M26" s="49"/>
      <c r="N26" s="4"/>
      <c r="O26" s="4"/>
      <c r="P26" s="4"/>
      <c r="Q26" s="4"/>
      <c r="R26" s="4"/>
      <c r="S26" s="4"/>
      <c r="T26" s="4"/>
      <c r="U26" s="4"/>
      <c r="V26" s="4"/>
      <c r="W26" s="4"/>
      <c r="X26" s="4"/>
      <c r="Y26" s="4"/>
      <c r="Z26" s="4"/>
    </row>
    <row r="27" ht="14.25" customHeight="1">
      <c r="A27" s="90" t="s">
        <v>39</v>
      </c>
      <c r="B27" s="9"/>
      <c r="C27" s="88"/>
      <c r="D27" s="48"/>
      <c r="E27" s="100">
        <f t="shared" ref="E27:I27" si="1">SUM(E13:E24)</f>
        <v>0</v>
      </c>
      <c r="F27" s="100">
        <f t="shared" si="1"/>
        <v>0</v>
      </c>
      <c r="G27" s="100">
        <f t="shared" si="1"/>
        <v>0</v>
      </c>
      <c r="H27" s="100">
        <f t="shared" si="1"/>
        <v>0</v>
      </c>
      <c r="I27" s="100">
        <f t="shared" si="1"/>
        <v>0</v>
      </c>
      <c r="J27" s="89"/>
      <c r="K27" s="89"/>
      <c r="L27" s="4"/>
      <c r="M27" s="45" t="s">
        <v>482</v>
      </c>
      <c r="N27" s="4"/>
      <c r="O27" s="4"/>
      <c r="P27" s="4"/>
      <c r="Q27" s="4"/>
      <c r="R27" s="4"/>
      <c r="S27" s="4"/>
      <c r="T27" s="4"/>
      <c r="U27" s="4"/>
      <c r="V27" s="4"/>
      <c r="W27" s="4"/>
      <c r="X27" s="4"/>
      <c r="Y27" s="4"/>
      <c r="Z27" s="4"/>
    </row>
    <row r="28" ht="14.25" customHeight="1">
      <c r="A28" s="90" t="s">
        <v>410</v>
      </c>
      <c r="B28" s="9"/>
      <c r="C28" s="88"/>
      <c r="D28" s="48"/>
      <c r="E28" s="82">
        <f t="shared" ref="E28:I28" si="2">AVERAGE(E13:E24)</f>
        <v>0</v>
      </c>
      <c r="F28" s="82">
        <f t="shared" si="2"/>
        <v>0</v>
      </c>
      <c r="G28" s="82">
        <f t="shared" si="2"/>
        <v>0</v>
      </c>
      <c r="H28" s="82">
        <f t="shared" si="2"/>
        <v>0</v>
      </c>
      <c r="I28" s="82">
        <f t="shared" si="2"/>
        <v>0</v>
      </c>
      <c r="J28" s="89"/>
      <c r="K28" s="89"/>
      <c r="L28" s="4"/>
      <c r="M28" s="45" t="s">
        <v>483</v>
      </c>
      <c r="N28" s="4"/>
      <c r="O28" s="4"/>
      <c r="P28" s="4"/>
      <c r="Q28" s="4"/>
      <c r="R28" s="4"/>
      <c r="S28" s="4"/>
      <c r="T28" s="4"/>
      <c r="U28" s="4"/>
      <c r="V28" s="4"/>
      <c r="W28" s="4"/>
      <c r="X28" s="4"/>
      <c r="Y28" s="4"/>
      <c r="Z28" s="4"/>
    </row>
    <row r="29" ht="14.25" customHeight="1">
      <c r="A29" s="10"/>
      <c r="B29" s="88"/>
      <c r="C29" s="88"/>
      <c r="D29" s="10"/>
      <c r="E29" s="10"/>
      <c r="F29" s="10"/>
      <c r="G29" s="10"/>
      <c r="H29" s="10"/>
      <c r="I29" s="89"/>
      <c r="J29" s="89"/>
      <c r="K29" s="89"/>
      <c r="L29" s="10"/>
      <c r="M29" s="97"/>
      <c r="N29" s="10"/>
      <c r="O29" s="10"/>
      <c r="P29" s="10"/>
      <c r="Q29" s="10"/>
      <c r="R29" s="10"/>
      <c r="S29" s="10"/>
      <c r="T29" s="10"/>
      <c r="U29" s="10"/>
      <c r="V29" s="10"/>
      <c r="W29" s="10"/>
      <c r="X29" s="10"/>
      <c r="Y29" s="10"/>
      <c r="Z29" s="10"/>
    </row>
    <row r="30" ht="15.0" customHeight="1">
      <c r="A30" s="7" t="s">
        <v>412</v>
      </c>
      <c r="B30" s="9"/>
      <c r="C30" s="88"/>
      <c r="D30" s="89"/>
      <c r="E30" s="4"/>
      <c r="F30" s="4"/>
      <c r="G30" s="4"/>
      <c r="H30" s="4"/>
      <c r="I30" s="89"/>
      <c r="J30" s="89"/>
      <c r="K30" s="89"/>
      <c r="L30" s="4"/>
      <c r="M30" s="49"/>
      <c r="N30" s="4"/>
      <c r="O30" s="4"/>
      <c r="P30" s="4"/>
      <c r="Q30" s="4"/>
      <c r="R30" s="4"/>
      <c r="S30" s="4"/>
      <c r="T30" s="4"/>
      <c r="U30" s="4"/>
      <c r="V30" s="4"/>
      <c r="W30" s="4"/>
      <c r="X30" s="4"/>
      <c r="Y30" s="4"/>
      <c r="Z30" s="4"/>
    </row>
    <row r="31" ht="14.25" customHeight="1">
      <c r="A31" s="90" t="s">
        <v>484</v>
      </c>
      <c r="B31" s="9"/>
      <c r="C31" s="114">
        <f>'P1'!AC27</f>
        <v>88.162</v>
      </c>
      <c r="D31" s="4"/>
      <c r="E31" s="89"/>
      <c r="F31" s="89"/>
      <c r="G31" s="89"/>
      <c r="H31" s="89"/>
      <c r="I31" s="89"/>
      <c r="J31" s="89"/>
      <c r="K31" s="89"/>
      <c r="L31" s="4"/>
      <c r="M31" s="49"/>
      <c r="N31" s="4"/>
      <c r="O31" s="4"/>
      <c r="P31" s="4"/>
      <c r="Q31" s="4"/>
      <c r="R31" s="4"/>
      <c r="S31" s="4"/>
      <c r="T31" s="4"/>
      <c r="U31" s="4"/>
      <c r="V31" s="4"/>
      <c r="W31" s="4"/>
      <c r="X31" s="4"/>
      <c r="Y31" s="4"/>
      <c r="Z31" s="4"/>
    </row>
    <row r="32" ht="14.25" customHeight="1">
      <c r="A32" s="90" t="s">
        <v>485</v>
      </c>
      <c r="B32" s="9"/>
      <c r="C32" s="82">
        <f>'P1'!P27+'P1'!U27</f>
        <v>3.76</v>
      </c>
      <c r="D32" s="4"/>
      <c r="E32" s="89"/>
      <c r="F32" s="89"/>
      <c r="G32" s="89"/>
      <c r="H32" s="89"/>
      <c r="I32" s="89"/>
      <c r="J32" s="89"/>
      <c r="K32" s="89"/>
      <c r="L32" s="4"/>
      <c r="M32" s="49"/>
      <c r="N32" s="4"/>
      <c r="O32" s="4"/>
      <c r="P32" s="4"/>
      <c r="Q32" s="4"/>
      <c r="R32" s="4"/>
      <c r="S32" s="4"/>
      <c r="T32" s="4"/>
      <c r="U32" s="4"/>
      <c r="V32" s="4"/>
      <c r="W32" s="4"/>
      <c r="X32" s="4"/>
      <c r="Y32" s="4"/>
      <c r="Z32" s="4"/>
    </row>
    <row r="33" ht="14.25" customHeight="1">
      <c r="A33" s="90" t="s">
        <v>486</v>
      </c>
      <c r="B33" s="9"/>
      <c r="C33" s="100">
        <f>C32*1000</f>
        <v>3760</v>
      </c>
      <c r="D33" s="4"/>
      <c r="E33" s="89"/>
      <c r="F33" s="89"/>
      <c r="G33" s="89"/>
      <c r="H33" s="89"/>
      <c r="I33" s="89"/>
      <c r="J33" s="89"/>
      <c r="K33" s="89"/>
      <c r="L33" s="4"/>
      <c r="M33" s="49"/>
      <c r="N33" s="4"/>
      <c r="O33" s="4"/>
      <c r="P33" s="4"/>
      <c r="Q33" s="4"/>
      <c r="R33" s="4"/>
      <c r="S33" s="4"/>
      <c r="T33" s="4"/>
      <c r="U33" s="4"/>
      <c r="V33" s="4"/>
      <c r="W33" s="4"/>
      <c r="X33" s="4"/>
      <c r="Y33" s="4"/>
      <c r="Z33" s="4"/>
    </row>
    <row r="34" ht="14.25" customHeight="1">
      <c r="A34" s="90" t="s">
        <v>417</v>
      </c>
      <c r="B34" s="9"/>
      <c r="C34" s="88"/>
      <c r="D34" s="4"/>
      <c r="E34" s="115">
        <v>10000.0</v>
      </c>
      <c r="F34" s="89"/>
      <c r="G34" s="115">
        <v>1000.0</v>
      </c>
      <c r="H34" s="115">
        <v>10000.0</v>
      </c>
      <c r="I34" s="89"/>
      <c r="J34" s="89"/>
      <c r="K34" s="89"/>
      <c r="L34" s="4"/>
      <c r="M34" s="49"/>
      <c r="N34" s="4"/>
      <c r="O34" s="4"/>
      <c r="P34" s="4"/>
      <c r="Q34" s="4"/>
      <c r="R34" s="4"/>
      <c r="S34" s="4"/>
      <c r="T34" s="4"/>
      <c r="U34" s="4"/>
      <c r="V34" s="4"/>
      <c r="W34" s="4"/>
      <c r="X34" s="4"/>
      <c r="Y34" s="4"/>
      <c r="Z34" s="4"/>
    </row>
    <row r="35" ht="14.25" customHeight="1">
      <c r="A35" s="90" t="s">
        <v>418</v>
      </c>
      <c r="B35" s="9"/>
      <c r="C35" s="88"/>
      <c r="D35" s="4"/>
      <c r="E35" s="82">
        <f>E27/$C$33*E34</f>
        <v>0</v>
      </c>
      <c r="F35" s="82">
        <f>F27</f>
        <v>0</v>
      </c>
      <c r="G35" s="82">
        <f t="shared" ref="G35:H35" si="3">G27/$C$31*G34</f>
        <v>0</v>
      </c>
      <c r="H35" s="82">
        <f t="shared" si="3"/>
        <v>0</v>
      </c>
      <c r="I35" s="89"/>
      <c r="J35" s="89"/>
      <c r="K35" s="120">
        <f>(COUNTIF(J13:J24,TRUE)-COUNTIF(I13:I24,"&gt;0"))/COUNTIF(J13:J24,TRUE)</f>
        <v>1</v>
      </c>
      <c r="L35" s="4"/>
      <c r="M35" s="49"/>
      <c r="N35" s="4"/>
      <c r="O35" s="4"/>
      <c r="P35" s="4"/>
      <c r="Q35" s="4"/>
      <c r="R35" s="4"/>
      <c r="S35" s="4"/>
      <c r="T35" s="4"/>
      <c r="U35" s="4"/>
      <c r="V35" s="4"/>
      <c r="W35" s="4"/>
      <c r="X35" s="4"/>
      <c r="Y35" s="4"/>
      <c r="Z35" s="4"/>
    </row>
    <row r="36" ht="14.25" customHeight="1">
      <c r="A36" s="90" t="s">
        <v>419</v>
      </c>
      <c r="B36" s="9"/>
      <c r="C36" s="88"/>
      <c r="D36" s="4"/>
      <c r="E36" s="118" t="s">
        <v>487</v>
      </c>
      <c r="F36" s="118" t="s">
        <v>361</v>
      </c>
      <c r="G36" s="118" t="s">
        <v>488</v>
      </c>
      <c r="H36" s="118" t="s">
        <v>489</v>
      </c>
      <c r="I36" s="89"/>
      <c r="J36" s="89"/>
      <c r="K36" s="119" t="s">
        <v>459</v>
      </c>
      <c r="L36" s="4"/>
      <c r="M36" s="49"/>
      <c r="N36" s="4"/>
      <c r="O36" s="4"/>
      <c r="P36" s="4"/>
      <c r="Q36" s="4"/>
      <c r="R36" s="4"/>
      <c r="S36" s="4"/>
      <c r="T36" s="4"/>
      <c r="U36" s="4"/>
      <c r="V36" s="4"/>
      <c r="W36" s="4"/>
      <c r="X36" s="4"/>
      <c r="Y36" s="4"/>
      <c r="Z36" s="4"/>
    </row>
    <row r="37" ht="14.25" customHeight="1">
      <c r="A37" s="88"/>
      <c r="B37" s="4"/>
      <c r="C37" s="88"/>
      <c r="D37" s="89"/>
      <c r="E37" s="89"/>
      <c r="F37" s="89"/>
      <c r="G37" s="89"/>
      <c r="H37" s="89"/>
      <c r="I37" s="89"/>
      <c r="J37" s="89"/>
      <c r="K37" s="89"/>
      <c r="L37" s="4"/>
      <c r="M37" s="49"/>
      <c r="N37" s="4"/>
      <c r="O37" s="4"/>
      <c r="P37" s="4"/>
      <c r="Q37" s="4"/>
      <c r="R37" s="4"/>
      <c r="S37" s="4"/>
      <c r="T37" s="4"/>
      <c r="U37" s="4"/>
      <c r="V37" s="4"/>
      <c r="W37" s="4"/>
      <c r="X37" s="4"/>
      <c r="Y37" s="4"/>
      <c r="Z37" s="4"/>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2">
    <mergeCell ref="I7:I8"/>
    <mergeCell ref="J7:J8"/>
    <mergeCell ref="E6:E8"/>
    <mergeCell ref="F6:F8"/>
    <mergeCell ref="G6:G8"/>
    <mergeCell ref="H6:H8"/>
    <mergeCell ref="I6:K6"/>
    <mergeCell ref="M6:M10"/>
    <mergeCell ref="K7:K8"/>
    <mergeCell ref="A31:B31"/>
    <mergeCell ref="A32:B32"/>
    <mergeCell ref="A33:B33"/>
    <mergeCell ref="A34:B34"/>
    <mergeCell ref="A35:B35"/>
    <mergeCell ref="A36:B36"/>
    <mergeCell ref="A6:C8"/>
    <mergeCell ref="A9:C9"/>
    <mergeCell ref="A10:C10"/>
    <mergeCell ref="A26:B26"/>
    <mergeCell ref="A27:B27"/>
    <mergeCell ref="A28:B28"/>
    <mergeCell ref="A30:B30"/>
  </mergeCells>
  <dataValidations>
    <dataValidation type="list" allowBlank="1" showErrorMessage="1" sqref="J13:J24">
      <formula1>Validation!$B$4:$B$5</formula1>
    </dataValidation>
  </dataValidation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fitToPage="1"/>
  </sheetPr>
  <sheetViews>
    <sheetView showGridLines="0" workbookViewId="0"/>
  </sheetViews>
  <sheetFormatPr customHeight="1" defaultColWidth="12.63" defaultRowHeight="15.0"/>
  <cols>
    <col customWidth="1" min="1" max="2" width="31.25"/>
    <col customWidth="1" min="3" max="3" width="10.0"/>
    <col customWidth="1" min="4" max="26" width="9.0"/>
  </cols>
  <sheetData>
    <row r="1" ht="12.75" customHeight="1">
      <c r="A1" s="68" t="s">
        <v>490</v>
      </c>
      <c r="B1" s="68"/>
      <c r="C1" s="2"/>
      <c r="D1" s="2"/>
      <c r="E1" s="2"/>
      <c r="F1" s="2"/>
      <c r="G1" s="2"/>
      <c r="H1" s="2"/>
      <c r="I1" s="2"/>
      <c r="J1" s="2"/>
      <c r="K1" s="2"/>
      <c r="L1" s="2"/>
      <c r="M1" s="2"/>
      <c r="N1" s="2"/>
      <c r="O1" s="2"/>
      <c r="P1" s="2"/>
      <c r="Q1" s="2"/>
      <c r="R1" s="2"/>
      <c r="S1" s="2"/>
      <c r="T1" s="2"/>
      <c r="U1" s="2"/>
      <c r="V1" s="2"/>
      <c r="W1" s="2"/>
      <c r="X1" s="2"/>
      <c r="Y1" s="2"/>
      <c r="Z1" s="2"/>
    </row>
    <row r="2" ht="12.75" customHeight="1">
      <c r="A2" s="15">
        <v>1.0</v>
      </c>
      <c r="B2" s="15">
        <v>2.0</v>
      </c>
      <c r="C2" s="15"/>
      <c r="D2" s="10"/>
      <c r="E2" s="10"/>
      <c r="F2" s="10"/>
      <c r="G2" s="10"/>
      <c r="H2" s="10"/>
      <c r="I2" s="10"/>
      <c r="J2" s="10"/>
      <c r="K2" s="10"/>
      <c r="L2" s="10"/>
      <c r="M2" s="10"/>
      <c r="N2" s="10"/>
      <c r="O2" s="10"/>
      <c r="P2" s="10"/>
      <c r="Q2" s="10"/>
      <c r="R2" s="10"/>
      <c r="S2" s="10"/>
      <c r="T2" s="10"/>
      <c r="U2" s="10"/>
      <c r="V2" s="10"/>
      <c r="W2" s="10"/>
      <c r="X2" s="10"/>
      <c r="Y2" s="10"/>
      <c r="Z2" s="10"/>
    </row>
    <row r="3" ht="12.75" customHeight="1">
      <c r="A3" s="121" t="s">
        <v>491</v>
      </c>
      <c r="B3" s="121" t="s">
        <v>470</v>
      </c>
      <c r="C3" s="122"/>
      <c r="D3" s="10"/>
      <c r="E3" s="10"/>
      <c r="F3" s="10"/>
      <c r="G3" s="10"/>
      <c r="H3" s="10"/>
      <c r="I3" s="10"/>
      <c r="J3" s="10"/>
      <c r="K3" s="10"/>
      <c r="L3" s="10"/>
      <c r="M3" s="10"/>
      <c r="N3" s="10"/>
      <c r="O3" s="10"/>
      <c r="P3" s="10"/>
      <c r="Q3" s="10"/>
      <c r="R3" s="10"/>
      <c r="S3" s="10"/>
      <c r="T3" s="10"/>
      <c r="U3" s="10"/>
      <c r="V3" s="10"/>
      <c r="W3" s="10"/>
      <c r="X3" s="10"/>
      <c r="Y3" s="10"/>
      <c r="Z3" s="10"/>
    </row>
    <row r="4" ht="12.75" customHeight="1">
      <c r="A4" s="123" t="s">
        <v>492</v>
      </c>
      <c r="B4" s="123" t="b">
        <v>1</v>
      </c>
      <c r="C4" s="122"/>
      <c r="D4" s="10"/>
      <c r="E4" s="10"/>
      <c r="F4" s="10"/>
      <c r="G4" s="10"/>
      <c r="H4" s="10"/>
      <c r="I4" s="10"/>
      <c r="J4" s="10"/>
      <c r="K4" s="10"/>
      <c r="L4" s="10"/>
      <c r="M4" s="10"/>
      <c r="N4" s="10"/>
      <c r="O4" s="10"/>
      <c r="P4" s="10"/>
      <c r="Q4" s="10"/>
      <c r="R4" s="10"/>
      <c r="S4" s="10"/>
      <c r="T4" s="10"/>
      <c r="U4" s="10"/>
      <c r="V4" s="10"/>
      <c r="W4" s="10"/>
      <c r="X4" s="10"/>
      <c r="Y4" s="10"/>
      <c r="Z4" s="10"/>
    </row>
    <row r="5" ht="12.75" customHeight="1">
      <c r="A5" s="123" t="s">
        <v>493</v>
      </c>
      <c r="B5" s="123" t="b">
        <v>0</v>
      </c>
      <c r="C5" s="122"/>
      <c r="D5" s="10"/>
      <c r="E5" s="10"/>
      <c r="F5" s="10"/>
      <c r="G5" s="10"/>
      <c r="H5" s="10"/>
      <c r="I5" s="10"/>
      <c r="J5" s="10"/>
      <c r="K5" s="10"/>
      <c r="L5" s="10"/>
      <c r="M5" s="10"/>
      <c r="N5" s="10"/>
      <c r="O5" s="10"/>
      <c r="P5" s="10"/>
      <c r="Q5" s="10"/>
      <c r="R5" s="10"/>
      <c r="S5" s="10"/>
      <c r="T5" s="10"/>
      <c r="U5" s="10"/>
      <c r="V5" s="10"/>
      <c r="W5" s="10"/>
      <c r="X5" s="10"/>
      <c r="Y5" s="10"/>
      <c r="Z5" s="10"/>
    </row>
    <row r="6" ht="12.75" customHeight="1">
      <c r="A6" s="123" t="s">
        <v>494</v>
      </c>
      <c r="B6" s="122"/>
      <c r="C6" s="122"/>
      <c r="D6" s="10"/>
      <c r="E6" s="10"/>
      <c r="F6" s="10"/>
      <c r="G6" s="10"/>
      <c r="H6" s="10"/>
      <c r="I6" s="10"/>
      <c r="J6" s="10"/>
      <c r="K6" s="10"/>
      <c r="L6" s="10"/>
      <c r="M6" s="10"/>
      <c r="N6" s="10"/>
      <c r="O6" s="10"/>
      <c r="P6" s="10"/>
      <c r="Q6" s="10"/>
      <c r="R6" s="10"/>
      <c r="S6" s="10"/>
      <c r="T6" s="10"/>
      <c r="U6" s="10"/>
      <c r="V6" s="10"/>
      <c r="W6" s="10"/>
      <c r="X6" s="10"/>
      <c r="Y6" s="10"/>
      <c r="Z6" s="10"/>
    </row>
    <row r="7" ht="12.75" customHeight="1">
      <c r="A7" s="123" t="s">
        <v>495</v>
      </c>
      <c r="B7" s="122"/>
      <c r="C7" s="122"/>
      <c r="D7" s="10"/>
      <c r="E7" s="10"/>
      <c r="F7" s="10"/>
      <c r="G7" s="10"/>
      <c r="H7" s="10"/>
      <c r="I7" s="10"/>
      <c r="J7" s="10"/>
      <c r="K7" s="10"/>
      <c r="L7" s="10"/>
      <c r="M7" s="10"/>
      <c r="N7" s="10"/>
      <c r="O7" s="10"/>
      <c r="P7" s="10"/>
      <c r="Q7" s="10"/>
      <c r="R7" s="10"/>
      <c r="S7" s="10"/>
      <c r="T7" s="10"/>
      <c r="U7" s="10"/>
      <c r="V7" s="10"/>
      <c r="W7" s="10"/>
      <c r="X7" s="10"/>
      <c r="Y7" s="10"/>
      <c r="Z7" s="10"/>
    </row>
    <row r="8" ht="12.75" customHeight="1">
      <c r="A8" s="123" t="s">
        <v>496</v>
      </c>
      <c r="B8" s="122"/>
      <c r="C8" s="122"/>
      <c r="D8" s="10"/>
      <c r="E8" s="10"/>
      <c r="F8" s="10"/>
      <c r="G8" s="10"/>
      <c r="H8" s="10"/>
      <c r="I8" s="10"/>
      <c r="J8" s="10"/>
      <c r="K8" s="10"/>
      <c r="L8" s="10"/>
      <c r="M8" s="10"/>
      <c r="N8" s="10"/>
      <c r="O8" s="10"/>
      <c r="P8" s="10"/>
      <c r="Q8" s="10"/>
      <c r="R8" s="10"/>
      <c r="S8" s="10"/>
      <c r="T8" s="10"/>
      <c r="U8" s="10"/>
      <c r="V8" s="10"/>
      <c r="W8" s="10"/>
      <c r="X8" s="10"/>
      <c r="Y8" s="10"/>
      <c r="Z8" s="10"/>
    </row>
    <row r="9" ht="12.75" customHeight="1">
      <c r="A9" s="123" t="s">
        <v>497</v>
      </c>
      <c r="B9" s="122"/>
      <c r="C9" s="122"/>
      <c r="D9" s="10"/>
      <c r="E9" s="10"/>
      <c r="F9" s="10"/>
      <c r="G9" s="10"/>
      <c r="H9" s="10"/>
      <c r="I9" s="10"/>
      <c r="J9" s="10"/>
      <c r="K9" s="10"/>
      <c r="L9" s="10"/>
      <c r="M9" s="10"/>
      <c r="N9" s="10"/>
      <c r="O9" s="10"/>
      <c r="P9" s="10"/>
      <c r="Q9" s="10"/>
      <c r="R9" s="10"/>
      <c r="S9" s="10"/>
      <c r="T9" s="10"/>
      <c r="U9" s="10"/>
      <c r="V9" s="10"/>
      <c r="W9" s="10"/>
      <c r="X9" s="10"/>
      <c r="Y9" s="10"/>
      <c r="Z9" s="10"/>
    </row>
    <row r="10" ht="12.75" customHeight="1">
      <c r="A10" s="123" t="s">
        <v>498</v>
      </c>
      <c r="B10" s="122"/>
      <c r="C10" s="122"/>
      <c r="D10" s="10"/>
      <c r="E10" s="10"/>
      <c r="F10" s="10"/>
      <c r="G10" s="10"/>
      <c r="H10" s="10"/>
      <c r="I10" s="10"/>
      <c r="J10" s="10"/>
      <c r="K10" s="10"/>
      <c r="L10" s="10"/>
      <c r="M10" s="10"/>
      <c r="N10" s="10"/>
      <c r="O10" s="10"/>
      <c r="P10" s="10"/>
      <c r="Q10" s="10"/>
      <c r="R10" s="10"/>
      <c r="S10" s="10"/>
      <c r="T10" s="10"/>
      <c r="U10" s="10"/>
      <c r="V10" s="10"/>
      <c r="W10" s="10"/>
      <c r="X10" s="10"/>
      <c r="Y10" s="10"/>
      <c r="Z10" s="10"/>
    </row>
    <row r="11" ht="12.75" customHeight="1">
      <c r="A11" s="123" t="s">
        <v>499</v>
      </c>
      <c r="B11" s="122"/>
      <c r="C11" s="122"/>
      <c r="D11" s="10"/>
      <c r="E11" s="10"/>
      <c r="F11" s="10"/>
      <c r="G11" s="10"/>
      <c r="H11" s="10"/>
      <c r="I11" s="10"/>
      <c r="J11" s="10"/>
      <c r="K11" s="10"/>
      <c r="L11" s="10"/>
      <c r="M11" s="10"/>
      <c r="N11" s="10"/>
      <c r="O11" s="10"/>
      <c r="P11" s="10"/>
      <c r="Q11" s="10"/>
      <c r="R11" s="10"/>
      <c r="S11" s="10"/>
      <c r="T11" s="10"/>
      <c r="U11" s="10"/>
      <c r="V11" s="10"/>
      <c r="W11" s="10"/>
      <c r="X11" s="10"/>
      <c r="Y11" s="10"/>
      <c r="Z11" s="10"/>
    </row>
    <row r="12" ht="12.75" customHeight="1">
      <c r="A12" s="123" t="s">
        <v>500</v>
      </c>
      <c r="B12" s="122"/>
      <c r="C12" s="122"/>
      <c r="D12" s="10"/>
      <c r="E12" s="10"/>
      <c r="F12" s="10"/>
      <c r="G12" s="10"/>
      <c r="H12" s="10"/>
      <c r="I12" s="10"/>
      <c r="J12" s="10"/>
      <c r="K12" s="10"/>
      <c r="L12" s="10"/>
      <c r="M12" s="10"/>
      <c r="N12" s="10"/>
      <c r="O12" s="10"/>
      <c r="P12" s="10"/>
      <c r="Q12" s="10"/>
      <c r="R12" s="10"/>
      <c r="S12" s="10"/>
      <c r="T12" s="10"/>
      <c r="U12" s="10"/>
      <c r="V12" s="10"/>
      <c r="W12" s="10"/>
      <c r="X12" s="10"/>
      <c r="Y12" s="10"/>
      <c r="Z12" s="10"/>
    </row>
    <row r="13" ht="12.75" customHeight="1">
      <c r="A13" s="123" t="s">
        <v>501</v>
      </c>
      <c r="B13" s="122"/>
      <c r="C13" s="122"/>
      <c r="D13" s="10"/>
      <c r="E13" s="10"/>
      <c r="F13" s="10"/>
      <c r="G13" s="10"/>
      <c r="H13" s="10"/>
      <c r="I13" s="10"/>
      <c r="J13" s="10"/>
      <c r="K13" s="10"/>
      <c r="L13" s="10"/>
      <c r="M13" s="10"/>
      <c r="N13" s="10"/>
      <c r="O13" s="10"/>
      <c r="P13" s="10"/>
      <c r="Q13" s="10"/>
      <c r="R13" s="10"/>
      <c r="S13" s="10"/>
      <c r="T13" s="10"/>
      <c r="U13" s="10"/>
      <c r="V13" s="10"/>
      <c r="W13" s="10"/>
      <c r="X13" s="10"/>
      <c r="Y13" s="10"/>
      <c r="Z13" s="10"/>
    </row>
    <row r="14" ht="12.75" customHeight="1">
      <c r="A14" s="123" t="s">
        <v>502</v>
      </c>
      <c r="B14" s="122"/>
      <c r="C14" s="122"/>
      <c r="D14" s="10"/>
      <c r="E14" s="10"/>
      <c r="F14" s="10"/>
      <c r="G14" s="10"/>
      <c r="H14" s="10"/>
      <c r="I14" s="10"/>
      <c r="J14" s="10"/>
      <c r="K14" s="10"/>
      <c r="L14" s="10"/>
      <c r="M14" s="10"/>
      <c r="N14" s="10"/>
      <c r="O14" s="10"/>
      <c r="P14" s="10"/>
      <c r="Q14" s="10"/>
      <c r="R14" s="10"/>
      <c r="S14" s="10"/>
      <c r="T14" s="10"/>
      <c r="U14" s="10"/>
      <c r="V14" s="10"/>
      <c r="W14" s="10"/>
      <c r="X14" s="10"/>
      <c r="Y14" s="10"/>
      <c r="Z14" s="10"/>
    </row>
    <row r="15" ht="12.75" customHeight="1">
      <c r="A15" s="123" t="s">
        <v>503</v>
      </c>
      <c r="B15" s="122"/>
      <c r="C15" s="122"/>
      <c r="D15" s="10"/>
      <c r="E15" s="10"/>
      <c r="F15" s="10"/>
      <c r="G15" s="10"/>
      <c r="H15" s="10"/>
      <c r="I15" s="10"/>
      <c r="J15" s="10"/>
      <c r="K15" s="10"/>
      <c r="L15" s="10"/>
      <c r="M15" s="10"/>
      <c r="N15" s="10"/>
      <c r="O15" s="10"/>
      <c r="P15" s="10"/>
      <c r="Q15" s="10"/>
      <c r="R15" s="10"/>
      <c r="S15" s="10"/>
      <c r="T15" s="10"/>
      <c r="U15" s="10"/>
      <c r="V15" s="10"/>
      <c r="W15" s="10"/>
      <c r="X15" s="10"/>
      <c r="Y15" s="10"/>
      <c r="Z15" s="10"/>
    </row>
    <row r="16" ht="12.75" customHeight="1">
      <c r="A16" s="123" t="s">
        <v>504</v>
      </c>
      <c r="B16" s="122"/>
      <c r="C16" s="122"/>
      <c r="D16" s="10"/>
      <c r="E16" s="10"/>
      <c r="F16" s="10"/>
      <c r="G16" s="10"/>
      <c r="H16" s="10"/>
      <c r="I16" s="10"/>
      <c r="J16" s="10"/>
      <c r="K16" s="10"/>
      <c r="L16" s="10"/>
      <c r="M16" s="10"/>
      <c r="N16" s="10"/>
      <c r="O16" s="10"/>
      <c r="P16" s="10"/>
      <c r="Q16" s="10"/>
      <c r="R16" s="10"/>
      <c r="S16" s="10"/>
      <c r="T16" s="10"/>
      <c r="U16" s="10"/>
      <c r="V16" s="10"/>
      <c r="W16" s="10"/>
      <c r="X16" s="10"/>
      <c r="Y16" s="10"/>
      <c r="Z16" s="10"/>
    </row>
    <row r="17" ht="12.75" customHeight="1">
      <c r="A17" s="123" t="s">
        <v>505</v>
      </c>
      <c r="B17" s="122"/>
      <c r="C17" s="122"/>
      <c r="D17" s="10"/>
      <c r="E17" s="10"/>
      <c r="F17" s="10"/>
      <c r="G17" s="10"/>
      <c r="H17" s="10"/>
      <c r="I17" s="10"/>
      <c r="J17" s="10"/>
      <c r="K17" s="10"/>
      <c r="L17" s="10"/>
      <c r="M17" s="10"/>
      <c r="N17" s="10"/>
      <c r="O17" s="10"/>
      <c r="P17" s="10"/>
      <c r="Q17" s="10"/>
      <c r="R17" s="10"/>
      <c r="S17" s="10"/>
      <c r="T17" s="10"/>
      <c r="U17" s="10"/>
      <c r="V17" s="10"/>
      <c r="W17" s="10"/>
      <c r="X17" s="10"/>
      <c r="Y17" s="10"/>
      <c r="Z17" s="10"/>
    </row>
    <row r="18" ht="12.75" customHeight="1">
      <c r="A18" s="123" t="s">
        <v>506</v>
      </c>
      <c r="B18" s="122"/>
      <c r="C18" s="122"/>
      <c r="D18" s="10"/>
      <c r="E18" s="10"/>
      <c r="F18" s="10"/>
      <c r="G18" s="10"/>
      <c r="H18" s="10"/>
      <c r="I18" s="10"/>
      <c r="J18" s="10"/>
      <c r="K18" s="10"/>
      <c r="L18" s="10"/>
      <c r="M18" s="10"/>
      <c r="N18" s="10"/>
      <c r="O18" s="10"/>
      <c r="P18" s="10"/>
      <c r="Q18" s="10"/>
      <c r="R18" s="10"/>
      <c r="S18" s="10"/>
      <c r="T18" s="10"/>
      <c r="U18" s="10"/>
      <c r="V18" s="10"/>
      <c r="W18" s="10"/>
      <c r="X18" s="10"/>
      <c r="Y18" s="10"/>
      <c r="Z18" s="10"/>
    </row>
    <row r="19" ht="12.75" customHeight="1">
      <c r="A19" s="123" t="s">
        <v>370</v>
      </c>
      <c r="B19" s="122"/>
      <c r="C19" s="122"/>
      <c r="D19" s="10"/>
      <c r="E19" s="10"/>
      <c r="F19" s="10"/>
      <c r="G19" s="10"/>
      <c r="H19" s="10"/>
      <c r="I19" s="10"/>
      <c r="J19" s="10"/>
      <c r="K19" s="10"/>
      <c r="L19" s="10"/>
      <c r="M19" s="10"/>
      <c r="N19" s="10"/>
      <c r="O19" s="10"/>
      <c r="P19" s="10"/>
      <c r="Q19" s="10"/>
      <c r="R19" s="10"/>
      <c r="S19" s="10"/>
      <c r="T19" s="10"/>
      <c r="U19" s="10"/>
      <c r="V19" s="10"/>
      <c r="W19" s="10"/>
      <c r="X19" s="10"/>
      <c r="Y19" s="10"/>
      <c r="Z19" s="10"/>
    </row>
    <row r="20" ht="12.75" customHeight="1">
      <c r="A20" s="123" t="s">
        <v>507</v>
      </c>
      <c r="B20" s="122"/>
      <c r="C20" s="122"/>
      <c r="D20" s="10"/>
      <c r="E20" s="10"/>
      <c r="F20" s="10"/>
      <c r="G20" s="10"/>
      <c r="H20" s="10"/>
      <c r="I20" s="10"/>
      <c r="J20" s="10"/>
      <c r="K20" s="10"/>
      <c r="L20" s="10"/>
      <c r="M20" s="10"/>
      <c r="N20" s="10"/>
      <c r="O20" s="10"/>
      <c r="P20" s="10"/>
      <c r="Q20" s="10"/>
      <c r="R20" s="10"/>
      <c r="S20" s="10"/>
      <c r="T20" s="10"/>
      <c r="U20" s="10"/>
      <c r="V20" s="10"/>
      <c r="W20" s="10"/>
      <c r="X20" s="10"/>
      <c r="Y20" s="10"/>
      <c r="Z20" s="10"/>
    </row>
    <row r="21" ht="12.75" customHeight="1">
      <c r="A21" s="122"/>
      <c r="B21" s="122"/>
      <c r="C21" s="122"/>
      <c r="D21" s="10"/>
      <c r="E21" s="10"/>
      <c r="F21" s="10"/>
      <c r="G21" s="10"/>
      <c r="H21" s="10"/>
      <c r="I21" s="10"/>
      <c r="J21" s="10"/>
      <c r="K21" s="10"/>
      <c r="L21" s="10"/>
      <c r="M21" s="10"/>
      <c r="N21" s="10"/>
      <c r="O21" s="10"/>
      <c r="P21" s="10"/>
      <c r="Q21" s="10"/>
      <c r="R21" s="10"/>
      <c r="S21" s="10"/>
      <c r="T21" s="10"/>
      <c r="U21" s="10"/>
      <c r="V21" s="10"/>
      <c r="W21" s="10"/>
      <c r="X21" s="10"/>
      <c r="Y21" s="10"/>
      <c r="Z21" s="10"/>
    </row>
    <row r="22" ht="12.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2.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2.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2.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2.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2.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ht="12.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ht="12.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ht="12.7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ht="12.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ht="12.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ht="12.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ht="12.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ht="12.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ht="12.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ht="12.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ht="12.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ht="12.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ht="12.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ht="12.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ht="12.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ht="12.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ht="12.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ht="12.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ht="12.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ht="12.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ht="12.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ht="12.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ht="12.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ht="12.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ht="12.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ht="12.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ht="12.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ht="12.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ht="12.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ht="12.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ht="12.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ht="12.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ht="12.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ht="12.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ht="12.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ht="12.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ht="12.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ht="12.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ht="12.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ht="12.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ht="12.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ht="12.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ht="12.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ht="12.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ht="12.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ht="12.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ht="12.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ht="12.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ht="12.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ht="12.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ht="12.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ht="12.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ht="12.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ht="12.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ht="12.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ht="12.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ht="12.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ht="12.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ht="12.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ht="12.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ht="12.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ht="12.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ht="12.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ht="12.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ht="12.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ht="12.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ht="12.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ht="12.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ht="12.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ht="12.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ht="12.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ht="12.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ht="12.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ht="12.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ht="12.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ht="12.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ht="12.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ht="12.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ht="12.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ht="12.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ht="12.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ht="12.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ht="12.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ht="12.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ht="12.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ht="12.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ht="12.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ht="12.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ht="12.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ht="12.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ht="12.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ht="12.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ht="12.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ht="12.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ht="12.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ht="12.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ht="12.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ht="12.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ht="12.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ht="12.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ht="12.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ht="12.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ht="12.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ht="12.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ht="12.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ht="12.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ht="12.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ht="12.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ht="12.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ht="12.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ht="12.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ht="12.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ht="12.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ht="12.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ht="12.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ht="12.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ht="12.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ht="12.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ht="12.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ht="12.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ht="12.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ht="12.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ht="12.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ht="12.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ht="12.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ht="12.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ht="12.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ht="12.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ht="12.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ht="12.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ht="12.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ht="12.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ht="12.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ht="12.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ht="12.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ht="12.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ht="12.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ht="12.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ht="12.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ht="12.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ht="12.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ht="12.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ht="12.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ht="12.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ht="12.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ht="12.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ht="12.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ht="12.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ht="12.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ht="12.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ht="12.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ht="12.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ht="12.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ht="12.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ht="12.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ht="12.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ht="12.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ht="12.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ht="12.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ht="12.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ht="12.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ht="12.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ht="12.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ht="12.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ht="12.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ht="12.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ht="12.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ht="12.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ht="12.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ht="12.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ht="12.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ht="12.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ht="12.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ht="12.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ht="12.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ht="12.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ht="12.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ht="12.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ht="12.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ht="12.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ht="12.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ht="12.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ht="12.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ht="12.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ht="12.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ht="12.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ht="12.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ht="12.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ht="12.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ht="12.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ht="12.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ht="12.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ht="12.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ht="12.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ht="12.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ht="12.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ht="12.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ht="12.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ht="12.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ht="12.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ht="12.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ht="12.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ht="12.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ht="12.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ht="12.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ht="12.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ht="12.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ht="12.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ht="12.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ht="12.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ht="12.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ht="12.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ht="12.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ht="12.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ht="12.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ht="12.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ht="12.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ht="12.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ht="12.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ht="12.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ht="12.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ht="12.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ht="12.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ht="12.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ht="12.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ht="12.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ht="12.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ht="12.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ht="12.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ht="12.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ht="12.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ht="12.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ht="12.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ht="12.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ht="12.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ht="12.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ht="12.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ht="12.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ht="12.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ht="12.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ht="12.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ht="12.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ht="12.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ht="12.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ht="12.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ht="12.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ht="12.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ht="12.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ht="12.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ht="12.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ht="12.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ht="12.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ht="12.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ht="12.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ht="12.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ht="12.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ht="12.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ht="12.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ht="12.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ht="12.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ht="12.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ht="12.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ht="12.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ht="12.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ht="12.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ht="12.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ht="12.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ht="12.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ht="12.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ht="12.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ht="12.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ht="12.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ht="12.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ht="12.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ht="12.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ht="12.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ht="12.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ht="12.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ht="12.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ht="12.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ht="12.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ht="12.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ht="12.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ht="12.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ht="12.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ht="12.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ht="12.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ht="12.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ht="12.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ht="12.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ht="12.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ht="12.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ht="12.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ht="12.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ht="12.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ht="12.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ht="12.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ht="12.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ht="12.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ht="12.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ht="12.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ht="12.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ht="12.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ht="12.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ht="12.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ht="12.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ht="12.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ht="12.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ht="12.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ht="12.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ht="12.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ht="12.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ht="12.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ht="12.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ht="12.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ht="12.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ht="12.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ht="12.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ht="12.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ht="12.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ht="12.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ht="12.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ht="12.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ht="12.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ht="12.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ht="12.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ht="12.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ht="12.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ht="12.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ht="12.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ht="12.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ht="12.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ht="12.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ht="12.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ht="12.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ht="12.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ht="12.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ht="12.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ht="12.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ht="12.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ht="12.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ht="12.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ht="12.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ht="12.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ht="12.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ht="12.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ht="12.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ht="12.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ht="12.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ht="12.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ht="12.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ht="12.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ht="12.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ht="12.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ht="12.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ht="12.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ht="12.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ht="12.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ht="12.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ht="12.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ht="12.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ht="12.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ht="12.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ht="12.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ht="12.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ht="12.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ht="12.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ht="12.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ht="12.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ht="12.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ht="12.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ht="12.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ht="12.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ht="12.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ht="12.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ht="12.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ht="12.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ht="12.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ht="12.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ht="12.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ht="12.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ht="12.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ht="12.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ht="12.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ht="12.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ht="12.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ht="12.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ht="12.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ht="12.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ht="12.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ht="12.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ht="12.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ht="12.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ht="12.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ht="12.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ht="12.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ht="12.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ht="12.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ht="12.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ht="12.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ht="12.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ht="12.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ht="12.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ht="12.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ht="12.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ht="12.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ht="12.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ht="12.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ht="12.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ht="12.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ht="12.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ht="12.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ht="12.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ht="12.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ht="12.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ht="12.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ht="12.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ht="12.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ht="12.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ht="12.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ht="12.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ht="12.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ht="12.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ht="12.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ht="12.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ht="12.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ht="12.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ht="12.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ht="12.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ht="12.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ht="12.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ht="12.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ht="12.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ht="12.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ht="12.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ht="12.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ht="12.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ht="12.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ht="12.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ht="12.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ht="12.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ht="12.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ht="12.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ht="12.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ht="12.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ht="12.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ht="12.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ht="12.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ht="12.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ht="12.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ht="12.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ht="12.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ht="12.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ht="12.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ht="12.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ht="12.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ht="12.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ht="12.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ht="12.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ht="12.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ht="12.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ht="12.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ht="12.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ht="12.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ht="12.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ht="12.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ht="12.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ht="12.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ht="12.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ht="12.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ht="12.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ht="12.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ht="12.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ht="12.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ht="12.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ht="12.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ht="12.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ht="12.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ht="12.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ht="12.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ht="12.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ht="12.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ht="12.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ht="12.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ht="12.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ht="12.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ht="12.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ht="12.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ht="12.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ht="12.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ht="12.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ht="12.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ht="12.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ht="12.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ht="12.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ht="12.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ht="12.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ht="12.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ht="12.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ht="12.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ht="12.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ht="12.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ht="12.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ht="12.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ht="12.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ht="12.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ht="12.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ht="12.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ht="12.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ht="12.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ht="12.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ht="12.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ht="12.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ht="12.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ht="12.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ht="12.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ht="12.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ht="12.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ht="12.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ht="12.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ht="12.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ht="12.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ht="12.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ht="12.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ht="12.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ht="12.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ht="12.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ht="12.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ht="12.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ht="12.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ht="12.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ht="12.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ht="12.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ht="12.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ht="12.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ht="12.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ht="12.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ht="12.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ht="12.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ht="12.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ht="12.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ht="12.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ht="12.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ht="12.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ht="12.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ht="12.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ht="12.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ht="12.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ht="12.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ht="12.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ht="12.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ht="12.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ht="12.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ht="12.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ht="12.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ht="12.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ht="12.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ht="12.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ht="12.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ht="12.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ht="12.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ht="12.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ht="12.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ht="12.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ht="12.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ht="12.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ht="12.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ht="12.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ht="12.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ht="12.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ht="12.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ht="12.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ht="12.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ht="12.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ht="12.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ht="12.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ht="12.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ht="12.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ht="12.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ht="12.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ht="12.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ht="12.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ht="12.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ht="12.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ht="12.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ht="12.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ht="12.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ht="12.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ht="12.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ht="12.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ht="12.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ht="12.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ht="12.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ht="12.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ht="12.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ht="12.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ht="12.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ht="12.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ht="12.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ht="12.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ht="12.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ht="12.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ht="12.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ht="12.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ht="12.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ht="12.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ht="12.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ht="12.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ht="12.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ht="12.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ht="12.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ht="12.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ht="12.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ht="12.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ht="12.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ht="12.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ht="12.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ht="12.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ht="12.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ht="12.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ht="12.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ht="12.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ht="12.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ht="12.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ht="12.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ht="12.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ht="12.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ht="12.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ht="12.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ht="12.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ht="12.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ht="12.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ht="12.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ht="12.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ht="12.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ht="12.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ht="12.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ht="12.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ht="12.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ht="12.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ht="12.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ht="12.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ht="12.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ht="12.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ht="12.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ht="12.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ht="12.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ht="12.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ht="12.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ht="12.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ht="12.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ht="12.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ht="12.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ht="12.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ht="12.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ht="12.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ht="12.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ht="12.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ht="12.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ht="12.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ht="12.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ht="12.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ht="12.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ht="12.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ht="12.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ht="12.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ht="12.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ht="12.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ht="12.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ht="12.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ht="12.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ht="12.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ht="12.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ht="12.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ht="12.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ht="12.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ht="12.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ht="12.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ht="12.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ht="12.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ht="12.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ht="12.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ht="12.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ht="12.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ht="12.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ht="12.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ht="12.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ht="12.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ht="12.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ht="12.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ht="12.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ht="12.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ht="12.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ht="12.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ht="12.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ht="12.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ht="12.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ht="12.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ht="12.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ht="12.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ht="12.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ht="12.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ht="12.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ht="12.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ht="12.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ht="12.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ht="12.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ht="12.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ht="12.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ht="12.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ht="12.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ht="12.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ht="12.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ht="12.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ht="12.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ht="12.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ht="12.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ht="12.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ht="12.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ht="12.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ht="12.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ht="12.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ht="12.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ht="12.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ht="12.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ht="12.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ht="12.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ht="12.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ht="12.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ht="12.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ht="12.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ht="12.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ht="12.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ht="12.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ht="12.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ht="12.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ht="12.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ht="12.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ht="12.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ht="12.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ht="12.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ht="12.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ht="12.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ht="12.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ht="12.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ht="12.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ht="12.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ht="12.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ht="12.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ht="12.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ht="12.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ht="12.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ht="12.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ht="12.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ht="12.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ht="12.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ht="12.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ht="12.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ht="12.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ht="12.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ht="12.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ht="12.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ht="12.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ht="12.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ht="12.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ht="12.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ht="12.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ht="12.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ht="12.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ht="12.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ht="12.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ht="12.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ht="12.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ht="12.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ht="12.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ht="12.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ht="12.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ht="12.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ht="12.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ht="12.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ht="12.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ht="12.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ht="12.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ht="12.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ht="12.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ht="12.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ht="12.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ht="12.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ht="12.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ht="12.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ht="12.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ht="12.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ht="12.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ht="12.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ht="12.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ht="12.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ht="12.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ht="12.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ht="12.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ht="12.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ht="12.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ht="12.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ht="12.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ht="12.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ht="12.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ht="12.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ht="12.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ht="12.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ht="12.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ht="12.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ht="12.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ht="12.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ht="12.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ht="12.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ht="12.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ht="12.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ht="12.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ht="12.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ht="12.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ht="12.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ht="12.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ht="12.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ht="12.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ht="12.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ht="12.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ht="12.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ht="12.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ht="12.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ht="12.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ht="12.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ht="12.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ht="12.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ht="12.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ht="12.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ht="12.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ht="12.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ht="12.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ht="12.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ht="12.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ht="12.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ht="12.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ht="12.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ht="12.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ht="12.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ht="12.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ht="12.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ht="12.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ht="12.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ht="12.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ht="12.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ht="12.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ht="12.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ht="12.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ht="12.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ht="12.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ht="12.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ht="12.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ht="12.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ht="12.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ht="12.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ht="12.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ht="12.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ht="12.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ht="12.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ht="12.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ht="12.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ht="12.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ht="12.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ht="12.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ht="12.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ht="12.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ht="12.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ht="12.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ht="12.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ht="12.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ht="12.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ht="12.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ht="12.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ht="12.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ht="12.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ht="12.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ht="12.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ht="12.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ht="12.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ht="12.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ht="12.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ht="12.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ht="12.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ht="12.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ht="12.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ht="12.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ht="12.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ht="12.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ht="12.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ht="12.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ht="12.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ht="12.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ht="12.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ht="12.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ht="12.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ht="12.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ht="12.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ht="12.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ht="12.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ht="12.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ht="12.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ht="12.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ht="12.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ht="12.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ht="12.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ht="12.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ht="12.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ht="12.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ht="12.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ht="12.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ht="12.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ht="12.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ht="12.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ht="12.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ht="12.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ht="12.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ht="12.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ht="12.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ht="12.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ht="12.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ht="12.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ht="12.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ht="12.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ht="12.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ht="12.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ht="12.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ht="12.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ht="12.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ht="12.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ht="12.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ht="12.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ht="12.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ht="12.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ht="12.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ht="12.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ht="12.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ht="12.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ht="12.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ht="12.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ht="12.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ht="12.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ht="12.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ht="12.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ht="12.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ht="12.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ht="12.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ht="12.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ht="12.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ht="12.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ht="12.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ht="12.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ht="12.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ht="12.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ht="12.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ht="12.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ht="12.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ht="12.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ht="12.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ht="12.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ht="12.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ht="12.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ht="12.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ht="12.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ht="12.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1" width="40.63"/>
    <col customWidth="1" min="2" max="3" width="9.38"/>
    <col customWidth="1" min="4" max="9" width="9.5"/>
    <col customWidth="1" min="10" max="10" width="1.38"/>
    <col customWidth="1" min="11" max="11" width="8.38"/>
    <col customWidth="1" min="12" max="26" width="9.0"/>
  </cols>
  <sheetData>
    <row r="1" ht="14.25" customHeight="1">
      <c r="A1" s="1" t="s">
        <v>29</v>
      </c>
      <c r="B1" s="1"/>
      <c r="C1" s="1"/>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30</v>
      </c>
      <c r="B3" s="3"/>
      <c r="C3" s="3"/>
      <c r="D3" s="3"/>
      <c r="E3" s="3"/>
      <c r="F3" s="3"/>
      <c r="G3" s="3"/>
      <c r="H3" s="3"/>
      <c r="I3" s="29" t="str">
        <f>Cover!C11</f>
        <v>Veolia Water Projects Ltd</v>
      </c>
      <c r="J3" s="3"/>
      <c r="K3" s="3"/>
      <c r="L3" s="4"/>
      <c r="M3" s="4"/>
      <c r="N3" s="4"/>
      <c r="O3" s="4"/>
      <c r="P3" s="4"/>
      <c r="Q3" s="4"/>
      <c r="R3" s="4"/>
      <c r="S3" s="4"/>
      <c r="T3" s="4"/>
      <c r="U3" s="4"/>
      <c r="V3" s="4"/>
      <c r="W3" s="4"/>
      <c r="X3" s="4"/>
      <c r="Y3" s="4"/>
      <c r="Z3" s="4"/>
    </row>
    <row r="4" ht="14.25" customHeight="1">
      <c r="A4" s="5"/>
      <c r="B4" s="5"/>
      <c r="C4" s="5"/>
      <c r="D4" s="5"/>
      <c r="E4" s="5"/>
      <c r="F4" s="5"/>
      <c r="G4" s="5"/>
      <c r="H4" s="5"/>
      <c r="I4" s="5"/>
      <c r="J4" s="4"/>
      <c r="K4" s="6"/>
      <c r="L4" s="4"/>
      <c r="M4" s="4"/>
      <c r="N4" s="4"/>
      <c r="O4" s="4"/>
      <c r="P4" s="4"/>
      <c r="Q4" s="4"/>
      <c r="R4" s="4"/>
      <c r="S4" s="4"/>
      <c r="T4" s="4"/>
      <c r="U4" s="4"/>
      <c r="V4" s="4"/>
      <c r="W4" s="4"/>
      <c r="X4" s="4"/>
      <c r="Y4" s="4"/>
      <c r="Z4" s="4"/>
    </row>
    <row r="5" ht="14.25" customHeight="1">
      <c r="A5" s="30"/>
      <c r="B5" s="30"/>
      <c r="C5" s="30"/>
      <c r="D5" s="30">
        <v>1.0</v>
      </c>
      <c r="E5" s="30">
        <v>2.0</v>
      </c>
      <c r="F5" s="30">
        <v>3.0</v>
      </c>
      <c r="G5" s="30">
        <v>4.0</v>
      </c>
      <c r="H5" s="30">
        <v>5.0</v>
      </c>
      <c r="I5" s="30">
        <v>6.0</v>
      </c>
      <c r="J5" s="30"/>
      <c r="K5" s="30"/>
      <c r="L5" s="4"/>
      <c r="M5" s="4"/>
      <c r="N5" s="4"/>
      <c r="O5" s="4"/>
      <c r="P5" s="4"/>
      <c r="Q5" s="4"/>
      <c r="R5" s="4"/>
      <c r="S5" s="4"/>
      <c r="T5" s="4"/>
      <c r="U5" s="4"/>
      <c r="V5" s="4"/>
      <c r="W5" s="4"/>
      <c r="X5" s="4"/>
      <c r="Y5" s="4"/>
      <c r="Z5" s="4"/>
    </row>
    <row r="6" ht="14.25" customHeight="1">
      <c r="A6" s="31" t="s">
        <v>31</v>
      </c>
      <c r="B6" s="32" t="s">
        <v>32</v>
      </c>
      <c r="C6" s="32" t="s">
        <v>33</v>
      </c>
      <c r="D6" s="33" t="s">
        <v>34</v>
      </c>
      <c r="E6" s="8"/>
      <c r="F6" s="9"/>
      <c r="G6" s="33" t="s">
        <v>35</v>
      </c>
      <c r="H6" s="8"/>
      <c r="I6" s="9"/>
      <c r="J6" s="34"/>
      <c r="K6" s="32" t="s">
        <v>36</v>
      </c>
      <c r="L6" s="34"/>
      <c r="M6" s="34"/>
      <c r="N6" s="34"/>
      <c r="O6" s="34"/>
      <c r="P6" s="34"/>
      <c r="Q6" s="34"/>
      <c r="R6" s="34"/>
      <c r="S6" s="34"/>
      <c r="T6" s="34"/>
      <c r="U6" s="34"/>
      <c r="V6" s="34"/>
      <c r="W6" s="34"/>
      <c r="X6" s="34"/>
      <c r="Y6" s="34"/>
      <c r="Z6" s="34"/>
    </row>
    <row r="7" ht="14.25" customHeight="1">
      <c r="A7" s="35"/>
      <c r="B7" s="36"/>
      <c r="C7" s="36"/>
      <c r="D7" s="37" t="s">
        <v>37</v>
      </c>
      <c r="E7" s="37" t="s">
        <v>38</v>
      </c>
      <c r="F7" s="37" t="s">
        <v>39</v>
      </c>
      <c r="G7" s="37" t="s">
        <v>37</v>
      </c>
      <c r="H7" s="37" t="s">
        <v>38</v>
      </c>
      <c r="I7" s="37" t="s">
        <v>39</v>
      </c>
      <c r="J7" s="34"/>
      <c r="K7" s="36"/>
      <c r="L7" s="34"/>
      <c r="M7" s="34"/>
      <c r="N7" s="34"/>
      <c r="O7" s="34"/>
      <c r="P7" s="34"/>
      <c r="Q7" s="34"/>
      <c r="R7" s="34"/>
      <c r="S7" s="34"/>
      <c r="T7" s="34"/>
      <c r="U7" s="34"/>
      <c r="V7" s="34"/>
      <c r="W7" s="34"/>
      <c r="X7" s="34"/>
      <c r="Y7" s="34"/>
      <c r="Z7" s="34"/>
    </row>
    <row r="8" ht="14.25" customHeight="1">
      <c r="A8" s="38"/>
      <c r="B8" s="38"/>
      <c r="C8" s="38"/>
      <c r="D8" s="4"/>
      <c r="E8" s="4"/>
      <c r="F8" s="4"/>
      <c r="G8" s="4"/>
      <c r="H8" s="4"/>
      <c r="I8" s="4"/>
      <c r="J8" s="4"/>
      <c r="K8" s="4"/>
      <c r="L8" s="4"/>
      <c r="M8" s="4"/>
      <c r="N8" s="4"/>
      <c r="O8" s="4"/>
      <c r="P8" s="4"/>
      <c r="Q8" s="4"/>
      <c r="R8" s="4"/>
      <c r="S8" s="4"/>
      <c r="T8" s="4"/>
      <c r="U8" s="4"/>
      <c r="V8" s="4"/>
      <c r="W8" s="4"/>
      <c r="X8" s="4"/>
      <c r="Y8" s="4"/>
      <c r="Z8" s="4"/>
    </row>
    <row r="9" ht="14.25" customHeight="1">
      <c r="A9" s="39" t="s">
        <v>40</v>
      </c>
      <c r="B9" s="38"/>
      <c r="C9" s="38"/>
      <c r="D9" s="40"/>
      <c r="E9" s="4"/>
      <c r="F9" s="4"/>
      <c r="G9" s="4"/>
      <c r="H9" s="4"/>
      <c r="I9" s="4"/>
      <c r="J9" s="4"/>
      <c r="K9" s="4"/>
      <c r="L9" s="4"/>
      <c r="M9" s="4"/>
      <c r="N9" s="4"/>
      <c r="O9" s="4"/>
      <c r="P9" s="4"/>
      <c r="Q9" s="4"/>
      <c r="R9" s="4"/>
      <c r="S9" s="4"/>
      <c r="T9" s="4"/>
      <c r="U9" s="4"/>
      <c r="V9" s="4"/>
      <c r="W9" s="4"/>
      <c r="X9" s="4"/>
      <c r="Y9" s="4"/>
      <c r="Z9" s="4"/>
    </row>
    <row r="10" ht="14.25" customHeight="1">
      <c r="A10" s="41" t="s">
        <v>41</v>
      </c>
      <c r="B10" s="42" t="s">
        <v>42</v>
      </c>
      <c r="C10" s="42">
        <v>3.0</v>
      </c>
      <c r="D10" s="43">
        <v>0.071</v>
      </c>
      <c r="E10" s="43">
        <v>0.065</v>
      </c>
      <c r="F10" s="44">
        <f t="shared" ref="F10:F14" si="1">SUM(D10:E10)</f>
        <v>0.136</v>
      </c>
      <c r="G10" s="43">
        <v>0.074</v>
      </c>
      <c r="H10" s="43">
        <v>0.068</v>
      </c>
      <c r="I10" s="44">
        <f t="shared" ref="I10:I14" si="2">SUM(G10:H10)</f>
        <v>0.142</v>
      </c>
      <c r="J10" s="4"/>
      <c r="K10" s="45" t="s">
        <v>43</v>
      </c>
      <c r="L10" s="4"/>
      <c r="M10" s="4"/>
      <c r="N10" s="4"/>
      <c r="O10" s="4"/>
      <c r="P10" s="4"/>
      <c r="Q10" s="4"/>
      <c r="R10" s="4"/>
      <c r="S10" s="4"/>
      <c r="T10" s="4"/>
      <c r="U10" s="4"/>
      <c r="V10" s="4"/>
      <c r="W10" s="4"/>
      <c r="X10" s="4"/>
      <c r="Y10" s="4"/>
      <c r="Z10" s="4"/>
    </row>
    <row r="11" ht="14.25" customHeight="1">
      <c r="A11" s="41" t="s">
        <v>44</v>
      </c>
      <c r="B11" s="42" t="s">
        <v>42</v>
      </c>
      <c r="C11" s="42">
        <v>3.0</v>
      </c>
      <c r="D11" s="43">
        <v>0.0</v>
      </c>
      <c r="E11" s="43">
        <v>0.0</v>
      </c>
      <c r="F11" s="44">
        <f t="shared" si="1"/>
        <v>0</v>
      </c>
      <c r="G11" s="43">
        <v>0.003</v>
      </c>
      <c r="H11" s="43">
        <v>0.002</v>
      </c>
      <c r="I11" s="44">
        <f t="shared" si="2"/>
        <v>0.005</v>
      </c>
      <c r="J11" s="4"/>
      <c r="K11" s="45" t="s">
        <v>45</v>
      </c>
      <c r="L11" s="4"/>
      <c r="M11" s="4"/>
      <c r="N11" s="4"/>
      <c r="O11" s="4"/>
      <c r="P11" s="4"/>
      <c r="Q11" s="4"/>
      <c r="R11" s="4"/>
      <c r="S11" s="4"/>
      <c r="T11" s="4"/>
      <c r="U11" s="4"/>
      <c r="V11" s="4"/>
      <c r="W11" s="4"/>
      <c r="X11" s="4"/>
      <c r="Y11" s="4"/>
      <c r="Z11" s="4"/>
    </row>
    <row r="12" ht="14.25" customHeight="1">
      <c r="A12" s="41" t="s">
        <v>46</v>
      </c>
      <c r="B12" s="42" t="s">
        <v>42</v>
      </c>
      <c r="C12" s="42">
        <v>3.0</v>
      </c>
      <c r="D12" s="43">
        <v>0.603</v>
      </c>
      <c r="E12" s="43">
        <v>0.556</v>
      </c>
      <c r="F12" s="44">
        <f t="shared" si="1"/>
        <v>1.159</v>
      </c>
      <c r="G12" s="43">
        <v>0.264</v>
      </c>
      <c r="H12" s="43">
        <v>0.243</v>
      </c>
      <c r="I12" s="44">
        <f t="shared" si="2"/>
        <v>0.507</v>
      </c>
      <c r="J12" s="4"/>
      <c r="K12" s="45" t="s">
        <v>47</v>
      </c>
      <c r="L12" s="4"/>
      <c r="M12" s="4"/>
      <c r="N12" s="4"/>
      <c r="O12" s="4"/>
      <c r="P12" s="4"/>
      <c r="Q12" s="4"/>
      <c r="R12" s="4"/>
      <c r="S12" s="4"/>
      <c r="T12" s="4"/>
      <c r="U12" s="4"/>
      <c r="V12" s="4"/>
      <c r="W12" s="4"/>
      <c r="X12" s="4"/>
      <c r="Y12" s="4"/>
      <c r="Z12" s="4"/>
    </row>
    <row r="13" ht="14.25" customHeight="1">
      <c r="A13" s="41" t="s">
        <v>48</v>
      </c>
      <c r="B13" s="42" t="s">
        <v>42</v>
      </c>
      <c r="C13" s="42">
        <v>3.0</v>
      </c>
      <c r="D13" s="43">
        <v>0.049</v>
      </c>
      <c r="E13" s="43">
        <v>0.045</v>
      </c>
      <c r="F13" s="44">
        <f t="shared" si="1"/>
        <v>0.094</v>
      </c>
      <c r="G13" s="43">
        <v>0.623</v>
      </c>
      <c r="H13" s="43">
        <v>0.574</v>
      </c>
      <c r="I13" s="44">
        <f t="shared" si="2"/>
        <v>1.197</v>
      </c>
      <c r="J13" s="4"/>
      <c r="K13" s="45" t="s">
        <v>49</v>
      </c>
      <c r="L13" s="4"/>
      <c r="M13" s="4"/>
      <c r="N13" s="4"/>
      <c r="O13" s="4"/>
      <c r="P13" s="4"/>
      <c r="Q13" s="4"/>
      <c r="R13" s="4"/>
      <c r="S13" s="4"/>
      <c r="T13" s="4"/>
      <c r="U13" s="4"/>
      <c r="V13" s="4"/>
      <c r="W13" s="4"/>
      <c r="X13" s="4"/>
      <c r="Y13" s="4"/>
      <c r="Z13" s="4"/>
    </row>
    <row r="14" ht="14.25" customHeight="1">
      <c r="A14" s="41" t="s">
        <v>50</v>
      </c>
      <c r="B14" s="42" t="s">
        <v>42</v>
      </c>
      <c r="C14" s="42">
        <v>3.0</v>
      </c>
      <c r="D14" s="43">
        <v>0.961</v>
      </c>
      <c r="E14" s="43">
        <v>0.594</v>
      </c>
      <c r="F14" s="44">
        <f t="shared" si="1"/>
        <v>1.555</v>
      </c>
      <c r="G14" s="43">
        <v>0.841</v>
      </c>
      <c r="H14" s="43">
        <v>0.777</v>
      </c>
      <c r="I14" s="44">
        <f t="shared" si="2"/>
        <v>1.618</v>
      </c>
      <c r="J14" s="4"/>
      <c r="K14" s="45" t="s">
        <v>51</v>
      </c>
      <c r="L14" s="4"/>
      <c r="M14" s="4"/>
      <c r="N14" s="4"/>
      <c r="O14" s="4"/>
      <c r="P14" s="4"/>
      <c r="Q14" s="4"/>
      <c r="R14" s="4"/>
      <c r="S14" s="4"/>
      <c r="T14" s="4"/>
      <c r="U14" s="4"/>
      <c r="V14" s="4"/>
      <c r="W14" s="4"/>
      <c r="X14" s="4"/>
      <c r="Y14" s="4"/>
      <c r="Z14" s="4"/>
    </row>
    <row r="15" ht="14.25" customHeight="1">
      <c r="A15" s="41" t="s">
        <v>52</v>
      </c>
      <c r="B15" s="42" t="s">
        <v>42</v>
      </c>
      <c r="C15" s="42">
        <v>3.0</v>
      </c>
      <c r="D15" s="46">
        <v>1.683</v>
      </c>
      <c r="E15" s="46">
        <v>1.26</v>
      </c>
      <c r="F15" s="44">
        <f>SUM(F10:F14)</f>
        <v>2.944</v>
      </c>
      <c r="G15" s="46">
        <v>1.805</v>
      </c>
      <c r="H15" s="46">
        <v>1.664</v>
      </c>
      <c r="I15" s="44">
        <f>SUM(I10:I14)</f>
        <v>3.469</v>
      </c>
      <c r="J15" s="4"/>
      <c r="K15" s="45" t="s">
        <v>53</v>
      </c>
      <c r="L15" s="4"/>
      <c r="M15" s="4"/>
      <c r="N15" s="4"/>
      <c r="O15" s="4"/>
      <c r="P15" s="4"/>
      <c r="Q15" s="4"/>
      <c r="R15" s="4"/>
      <c r="S15" s="4"/>
      <c r="T15" s="4"/>
      <c r="U15" s="4"/>
      <c r="V15" s="4"/>
      <c r="W15" s="4"/>
      <c r="X15" s="4"/>
      <c r="Y15" s="4"/>
      <c r="Z15" s="4"/>
    </row>
    <row r="16"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4.25" customHeight="1">
      <c r="A17" s="39" t="s">
        <v>54</v>
      </c>
      <c r="B17" s="4"/>
      <c r="C17" s="4"/>
      <c r="D17" s="4"/>
      <c r="E17" s="4"/>
      <c r="F17" s="4"/>
      <c r="G17" s="4"/>
      <c r="H17" s="4"/>
      <c r="I17" s="4"/>
      <c r="J17" s="4"/>
      <c r="K17" s="4"/>
      <c r="L17" s="4"/>
      <c r="M17" s="4"/>
      <c r="N17" s="4"/>
      <c r="O17" s="4"/>
      <c r="P17" s="4"/>
      <c r="Q17" s="4"/>
      <c r="R17" s="4"/>
      <c r="S17" s="4"/>
      <c r="T17" s="4"/>
      <c r="U17" s="4"/>
      <c r="V17" s="4"/>
      <c r="W17" s="4"/>
      <c r="X17" s="4"/>
      <c r="Y17" s="4"/>
      <c r="Z17" s="4"/>
    </row>
    <row r="18" ht="14.25" customHeight="1">
      <c r="A18" s="41" t="s">
        <v>55</v>
      </c>
      <c r="B18" s="42" t="s">
        <v>42</v>
      </c>
      <c r="C18" s="42">
        <v>3.0</v>
      </c>
      <c r="D18" s="43">
        <v>0.111</v>
      </c>
      <c r="E18" s="43">
        <v>0.102</v>
      </c>
      <c r="F18" s="44">
        <f t="shared" ref="F18:F23" si="3">SUM(D18:E18)</f>
        <v>0.213</v>
      </c>
      <c r="G18" s="43">
        <v>0.138</v>
      </c>
      <c r="H18" s="43">
        <v>0.127</v>
      </c>
      <c r="I18" s="44">
        <f t="shared" ref="I18:I23" si="4">SUM(G18:H18)</f>
        <v>0.265</v>
      </c>
      <c r="J18" s="4"/>
      <c r="K18" s="45" t="s">
        <v>56</v>
      </c>
      <c r="L18" s="4"/>
      <c r="M18" s="4"/>
      <c r="N18" s="4"/>
      <c r="O18" s="4"/>
      <c r="P18" s="4"/>
      <c r="Q18" s="4"/>
      <c r="R18" s="4"/>
      <c r="S18" s="4"/>
      <c r="T18" s="4"/>
      <c r="U18" s="4"/>
      <c r="V18" s="4"/>
      <c r="W18" s="4"/>
      <c r="X18" s="4"/>
      <c r="Y18" s="4"/>
      <c r="Z18" s="4"/>
    </row>
    <row r="19" ht="14.25" customHeight="1">
      <c r="A19" s="41" t="s">
        <v>57</v>
      </c>
      <c r="B19" s="42" t="s">
        <v>42</v>
      </c>
      <c r="C19" s="42">
        <v>3.0</v>
      </c>
      <c r="D19" s="43">
        <v>0.012</v>
      </c>
      <c r="E19" s="43">
        <v>0.011</v>
      </c>
      <c r="F19" s="44">
        <f t="shared" si="3"/>
        <v>0.023</v>
      </c>
      <c r="G19" s="43">
        <v>0.0</v>
      </c>
      <c r="H19" s="43">
        <v>0.0</v>
      </c>
      <c r="I19" s="44">
        <f t="shared" si="4"/>
        <v>0</v>
      </c>
      <c r="J19" s="4"/>
      <c r="K19" s="45" t="s">
        <v>58</v>
      </c>
      <c r="L19" s="4"/>
      <c r="M19" s="4"/>
      <c r="N19" s="4"/>
      <c r="O19" s="4"/>
      <c r="P19" s="4"/>
      <c r="Q19" s="4"/>
      <c r="R19" s="4"/>
      <c r="S19" s="4"/>
      <c r="T19" s="4"/>
      <c r="U19" s="4"/>
      <c r="V19" s="4"/>
      <c r="W19" s="4"/>
      <c r="X19" s="4"/>
      <c r="Y19" s="4"/>
      <c r="Z19" s="4"/>
    </row>
    <row r="20" ht="14.25" customHeight="1">
      <c r="A20" s="41" t="s">
        <v>59</v>
      </c>
      <c r="B20" s="42" t="s">
        <v>42</v>
      </c>
      <c r="C20" s="42">
        <v>3.0</v>
      </c>
      <c r="D20" s="43">
        <v>0.052</v>
      </c>
      <c r="E20" s="43">
        <v>0.048</v>
      </c>
      <c r="F20" s="44">
        <f t="shared" si="3"/>
        <v>0.1</v>
      </c>
      <c r="G20" s="43">
        <v>0.006</v>
      </c>
      <c r="H20" s="43">
        <v>0.006</v>
      </c>
      <c r="I20" s="44">
        <f t="shared" si="4"/>
        <v>0.012</v>
      </c>
      <c r="J20" s="4"/>
      <c r="K20" s="45" t="s">
        <v>60</v>
      </c>
      <c r="L20" s="4"/>
      <c r="M20" s="4"/>
      <c r="N20" s="4"/>
      <c r="O20" s="4"/>
      <c r="P20" s="4"/>
      <c r="Q20" s="4"/>
      <c r="R20" s="4"/>
      <c r="S20" s="4"/>
      <c r="T20" s="4"/>
      <c r="U20" s="4"/>
      <c r="V20" s="4"/>
      <c r="W20" s="4"/>
      <c r="X20" s="4"/>
      <c r="Y20" s="4"/>
      <c r="Z20" s="4"/>
    </row>
    <row r="21" ht="14.25" customHeight="1">
      <c r="A21" s="41" t="s">
        <v>61</v>
      </c>
      <c r="B21" s="42" t="s">
        <v>42</v>
      </c>
      <c r="C21" s="42">
        <v>3.0</v>
      </c>
      <c r="D21" s="43">
        <v>0.017</v>
      </c>
      <c r="E21" s="43">
        <v>0.015</v>
      </c>
      <c r="F21" s="44">
        <f t="shared" si="3"/>
        <v>0.032</v>
      </c>
      <c r="G21" s="43">
        <v>0.0</v>
      </c>
      <c r="H21" s="43">
        <v>0.0</v>
      </c>
      <c r="I21" s="44">
        <f t="shared" si="4"/>
        <v>0</v>
      </c>
      <c r="J21" s="4"/>
      <c r="K21" s="45" t="s">
        <v>62</v>
      </c>
      <c r="L21" s="4"/>
      <c r="M21" s="4"/>
      <c r="N21" s="4"/>
      <c r="O21" s="4"/>
      <c r="P21" s="4"/>
      <c r="Q21" s="4"/>
      <c r="R21" s="4"/>
      <c r="S21" s="4"/>
      <c r="T21" s="4"/>
      <c r="U21" s="4"/>
      <c r="V21" s="4"/>
      <c r="W21" s="4"/>
      <c r="X21" s="4"/>
      <c r="Y21" s="4"/>
      <c r="Z21" s="4"/>
    </row>
    <row r="22" ht="14.25" customHeight="1">
      <c r="A22" s="41" t="s">
        <v>63</v>
      </c>
      <c r="B22" s="42" t="s">
        <v>42</v>
      </c>
      <c r="C22" s="42">
        <v>3.0</v>
      </c>
      <c r="D22" s="43">
        <v>0.214</v>
      </c>
      <c r="E22" s="43">
        <v>0.198</v>
      </c>
      <c r="F22" s="44">
        <f t="shared" si="3"/>
        <v>0.412</v>
      </c>
      <c r="G22" s="43">
        <v>0.104</v>
      </c>
      <c r="H22" s="43">
        <v>0.096</v>
      </c>
      <c r="I22" s="44">
        <f t="shared" si="4"/>
        <v>0.2</v>
      </c>
      <c r="J22" s="4"/>
      <c r="K22" s="45" t="s">
        <v>64</v>
      </c>
      <c r="L22" s="4"/>
      <c r="M22" s="4"/>
      <c r="N22" s="4"/>
      <c r="O22" s="4"/>
      <c r="P22" s="4"/>
      <c r="Q22" s="4"/>
      <c r="R22" s="4"/>
      <c r="S22" s="4"/>
      <c r="T22" s="4"/>
      <c r="U22" s="4"/>
      <c r="V22" s="4"/>
      <c r="W22" s="4"/>
      <c r="X22" s="4"/>
      <c r="Y22" s="4"/>
      <c r="Z22" s="4"/>
    </row>
    <row r="23" ht="14.25" customHeight="1">
      <c r="A23" s="41" t="s">
        <v>65</v>
      </c>
      <c r="B23" s="42" t="s">
        <v>42</v>
      </c>
      <c r="C23" s="42">
        <v>3.0</v>
      </c>
      <c r="D23" s="43">
        <v>0.0</v>
      </c>
      <c r="E23" s="43">
        <v>0.0</v>
      </c>
      <c r="F23" s="44">
        <f t="shared" si="3"/>
        <v>0</v>
      </c>
      <c r="G23" s="43">
        <v>0.0</v>
      </c>
      <c r="H23" s="43">
        <v>0.0</v>
      </c>
      <c r="I23" s="44">
        <f t="shared" si="4"/>
        <v>0</v>
      </c>
      <c r="J23" s="4"/>
      <c r="K23" s="45" t="s">
        <v>66</v>
      </c>
      <c r="L23" s="4"/>
      <c r="M23" s="4"/>
      <c r="N23" s="4"/>
      <c r="O23" s="4"/>
      <c r="P23" s="4"/>
      <c r="Q23" s="4"/>
      <c r="R23" s="4"/>
      <c r="S23" s="4"/>
      <c r="T23" s="4"/>
      <c r="U23" s="4"/>
      <c r="V23" s="4"/>
      <c r="W23" s="4"/>
      <c r="X23" s="4"/>
      <c r="Y23" s="4"/>
      <c r="Z23" s="4"/>
    </row>
    <row r="24" ht="14.25" customHeight="1">
      <c r="A24" s="41" t="s">
        <v>67</v>
      </c>
      <c r="B24" s="42" t="s">
        <v>42</v>
      </c>
      <c r="C24" s="42">
        <v>3.0</v>
      </c>
      <c r="D24" s="46">
        <f t="shared" ref="D24:E24" si="5">sum(D18:D23)</f>
        <v>0.406</v>
      </c>
      <c r="E24" s="46">
        <f t="shared" si="5"/>
        <v>0.374</v>
      </c>
      <c r="F24" s="44">
        <f>SUM(F18:F23)</f>
        <v>0.78</v>
      </c>
      <c r="G24" s="46">
        <f t="shared" ref="G24:H24" si="6">sum(G18:G23)</f>
        <v>0.248</v>
      </c>
      <c r="H24" s="46">
        <f t="shared" si="6"/>
        <v>0.229</v>
      </c>
      <c r="I24" s="44">
        <f>SUM(I18:I23)</f>
        <v>0.477</v>
      </c>
      <c r="J24" s="4"/>
      <c r="K24" s="45" t="s">
        <v>68</v>
      </c>
      <c r="L24" s="4"/>
      <c r="M24" s="4"/>
      <c r="N24" s="4"/>
      <c r="O24" s="4"/>
      <c r="P24" s="4"/>
      <c r="Q24" s="4"/>
      <c r="R24" s="4"/>
      <c r="S24" s="4"/>
      <c r="T24" s="4"/>
      <c r="U24" s="4"/>
      <c r="V24" s="4"/>
      <c r="W24" s="4"/>
      <c r="X24" s="4"/>
      <c r="Y24" s="4"/>
      <c r="Z24" s="4"/>
    </row>
    <row r="25" ht="14.25" customHeight="1">
      <c r="A25" s="41" t="s">
        <v>69</v>
      </c>
      <c r="B25" s="42" t="s">
        <v>42</v>
      </c>
      <c r="C25" s="42">
        <v>3.0</v>
      </c>
      <c r="D25" s="43">
        <v>0.004</v>
      </c>
      <c r="E25" s="43">
        <v>0.004</v>
      </c>
      <c r="F25" s="44">
        <f t="shared" ref="F25:F31" si="7">SUM(D25:E25)</f>
        <v>0.008</v>
      </c>
      <c r="G25" s="43">
        <v>0.0</v>
      </c>
      <c r="H25" s="43">
        <v>0.0</v>
      </c>
      <c r="I25" s="44">
        <f t="shared" ref="I25:I31" si="8">SUM(G25:H25)</f>
        <v>0</v>
      </c>
      <c r="J25" s="4"/>
      <c r="K25" s="45" t="s">
        <v>70</v>
      </c>
      <c r="L25" s="4"/>
      <c r="M25" s="4"/>
      <c r="N25" s="4"/>
      <c r="O25" s="4"/>
      <c r="P25" s="4"/>
      <c r="Q25" s="4"/>
      <c r="R25" s="4"/>
      <c r="S25" s="4"/>
      <c r="T25" s="4"/>
      <c r="U25" s="4"/>
      <c r="V25" s="4"/>
      <c r="W25" s="4"/>
      <c r="X25" s="4"/>
      <c r="Y25" s="4"/>
      <c r="Z25" s="4"/>
    </row>
    <row r="26" ht="14.25" customHeight="1">
      <c r="A26" s="41" t="s">
        <v>71</v>
      </c>
      <c r="B26" s="42" t="s">
        <v>42</v>
      </c>
      <c r="C26" s="42">
        <v>3.0</v>
      </c>
      <c r="D26" s="43">
        <v>0.0</v>
      </c>
      <c r="E26" s="43">
        <v>0.0</v>
      </c>
      <c r="F26" s="44">
        <f t="shared" si="7"/>
        <v>0</v>
      </c>
      <c r="G26" s="43">
        <v>0.0</v>
      </c>
      <c r="H26" s="43">
        <v>0.0</v>
      </c>
      <c r="I26" s="44">
        <f t="shared" si="8"/>
        <v>0</v>
      </c>
      <c r="J26" s="4"/>
      <c r="K26" s="45" t="s">
        <v>72</v>
      </c>
      <c r="L26" s="4"/>
      <c r="M26" s="4"/>
      <c r="N26" s="4"/>
      <c r="O26" s="4"/>
      <c r="P26" s="4"/>
      <c r="Q26" s="4"/>
      <c r="R26" s="4"/>
      <c r="S26" s="4"/>
      <c r="T26" s="4"/>
      <c r="U26" s="4"/>
      <c r="V26" s="4"/>
      <c r="W26" s="4"/>
      <c r="X26" s="4"/>
      <c r="Y26" s="4"/>
      <c r="Z26" s="4"/>
    </row>
    <row r="27" ht="14.25" customHeight="1">
      <c r="A27" s="41" t="s">
        <v>73</v>
      </c>
      <c r="B27" s="42" t="s">
        <v>42</v>
      </c>
      <c r="C27" s="42">
        <v>3.0</v>
      </c>
      <c r="D27" s="43">
        <v>0.0</v>
      </c>
      <c r="E27" s="43">
        <v>0.0</v>
      </c>
      <c r="F27" s="44">
        <f t="shared" si="7"/>
        <v>0</v>
      </c>
      <c r="G27" s="43">
        <v>0.0</v>
      </c>
      <c r="H27" s="43">
        <v>0.0</v>
      </c>
      <c r="I27" s="44">
        <f t="shared" si="8"/>
        <v>0</v>
      </c>
      <c r="J27" s="4"/>
      <c r="K27" s="45" t="s">
        <v>74</v>
      </c>
      <c r="L27" s="4"/>
      <c r="M27" s="4"/>
      <c r="N27" s="4"/>
      <c r="O27" s="4"/>
      <c r="P27" s="4"/>
      <c r="Q27" s="4"/>
      <c r="R27" s="4"/>
      <c r="S27" s="4"/>
      <c r="T27" s="4"/>
      <c r="U27" s="4"/>
      <c r="V27" s="4"/>
      <c r="W27" s="4"/>
      <c r="X27" s="4"/>
      <c r="Y27" s="4"/>
      <c r="Z27" s="4"/>
    </row>
    <row r="28" ht="14.25" customHeight="1">
      <c r="A28" s="41" t="s">
        <v>75</v>
      </c>
      <c r="B28" s="42" t="s">
        <v>42</v>
      </c>
      <c r="C28" s="42">
        <v>3.0</v>
      </c>
      <c r="D28" s="43">
        <v>0.0</v>
      </c>
      <c r="E28" s="43">
        <v>0.0</v>
      </c>
      <c r="F28" s="44">
        <f t="shared" si="7"/>
        <v>0</v>
      </c>
      <c r="G28" s="43">
        <v>0.0</v>
      </c>
      <c r="H28" s="43">
        <v>0.0</v>
      </c>
      <c r="I28" s="44">
        <f t="shared" si="8"/>
        <v>0</v>
      </c>
      <c r="J28" s="4"/>
      <c r="K28" s="45" t="s">
        <v>76</v>
      </c>
      <c r="L28" s="4"/>
      <c r="M28" s="4"/>
      <c r="N28" s="4"/>
      <c r="O28" s="4"/>
      <c r="P28" s="4"/>
      <c r="Q28" s="4"/>
      <c r="R28" s="4"/>
      <c r="S28" s="4"/>
      <c r="T28" s="4"/>
      <c r="U28" s="4"/>
      <c r="V28" s="4"/>
      <c r="W28" s="4"/>
      <c r="X28" s="4"/>
      <c r="Y28" s="4"/>
      <c r="Z28" s="4"/>
    </row>
    <row r="29" ht="14.25" customHeight="1">
      <c r="A29" s="41" t="s">
        <v>77</v>
      </c>
      <c r="B29" s="42" t="s">
        <v>42</v>
      </c>
      <c r="C29" s="42">
        <v>3.0</v>
      </c>
      <c r="D29" s="43">
        <v>0.067</v>
      </c>
      <c r="E29" s="43">
        <v>0.062</v>
      </c>
      <c r="F29" s="44">
        <f t="shared" si="7"/>
        <v>0.129</v>
      </c>
      <c r="G29" s="43">
        <v>0.0</v>
      </c>
      <c r="H29" s="43">
        <v>0.0</v>
      </c>
      <c r="I29" s="44">
        <f t="shared" si="8"/>
        <v>0</v>
      </c>
      <c r="J29" s="4"/>
      <c r="K29" s="45" t="s">
        <v>78</v>
      </c>
      <c r="L29" s="4"/>
      <c r="M29" s="4"/>
      <c r="N29" s="4"/>
      <c r="O29" s="4"/>
      <c r="P29" s="4"/>
      <c r="Q29" s="4"/>
      <c r="R29" s="4"/>
      <c r="S29" s="4"/>
      <c r="T29" s="4"/>
      <c r="U29" s="4"/>
      <c r="V29" s="4"/>
      <c r="W29" s="4"/>
      <c r="X29" s="4"/>
      <c r="Y29" s="4"/>
      <c r="Z29" s="4"/>
    </row>
    <row r="30" ht="14.25" customHeight="1">
      <c r="A30" s="41" t="s">
        <v>79</v>
      </c>
      <c r="B30" s="42" t="s">
        <v>42</v>
      </c>
      <c r="C30" s="42">
        <v>3.0</v>
      </c>
      <c r="D30" s="43">
        <v>0.099</v>
      </c>
      <c r="E30" s="43">
        <v>0.091</v>
      </c>
      <c r="F30" s="44">
        <f t="shared" si="7"/>
        <v>0.19</v>
      </c>
      <c r="G30" s="43">
        <v>0.0</v>
      </c>
      <c r="H30" s="43">
        <v>0.0</v>
      </c>
      <c r="I30" s="44">
        <f t="shared" si="8"/>
        <v>0</v>
      </c>
      <c r="J30" s="4"/>
      <c r="K30" s="45" t="s">
        <v>80</v>
      </c>
      <c r="L30" s="4"/>
      <c r="M30" s="4"/>
      <c r="N30" s="4"/>
      <c r="O30" s="4"/>
      <c r="P30" s="4"/>
      <c r="Q30" s="4"/>
      <c r="R30" s="4"/>
      <c r="S30" s="4"/>
      <c r="T30" s="4"/>
      <c r="U30" s="4"/>
      <c r="V30" s="4"/>
      <c r="W30" s="4"/>
      <c r="X30" s="4"/>
      <c r="Y30" s="4"/>
      <c r="Z30" s="4"/>
    </row>
    <row r="31" ht="14.25" customHeight="1">
      <c r="A31" s="41" t="s">
        <v>81</v>
      </c>
      <c r="B31" s="42" t="s">
        <v>42</v>
      </c>
      <c r="C31" s="42">
        <v>3.0</v>
      </c>
      <c r="D31" s="43">
        <v>0.0</v>
      </c>
      <c r="E31" s="43">
        <v>0.0</v>
      </c>
      <c r="F31" s="44">
        <f t="shared" si="7"/>
        <v>0</v>
      </c>
      <c r="G31" s="43">
        <v>0.0</v>
      </c>
      <c r="H31" s="43">
        <v>0.0</v>
      </c>
      <c r="I31" s="44">
        <f t="shared" si="8"/>
        <v>0</v>
      </c>
      <c r="J31" s="4"/>
      <c r="K31" s="45" t="s">
        <v>82</v>
      </c>
      <c r="L31" s="4"/>
      <c r="M31" s="4"/>
      <c r="N31" s="4"/>
      <c r="O31" s="4"/>
      <c r="P31" s="4"/>
      <c r="Q31" s="4"/>
      <c r="R31" s="4"/>
      <c r="S31" s="4"/>
      <c r="T31" s="4"/>
      <c r="U31" s="4"/>
      <c r="V31" s="4"/>
      <c r="W31" s="4"/>
      <c r="X31" s="4"/>
      <c r="Y31" s="4"/>
      <c r="Z31" s="4"/>
    </row>
    <row r="32" ht="14.25" customHeight="1">
      <c r="A32" s="41" t="s">
        <v>83</v>
      </c>
      <c r="B32" s="42" t="s">
        <v>42</v>
      </c>
      <c r="C32" s="42">
        <v>3.0</v>
      </c>
      <c r="D32" s="46">
        <f t="shared" ref="D32:E32" si="9">sum(D25:D31)</f>
        <v>0.17</v>
      </c>
      <c r="E32" s="46">
        <f t="shared" si="9"/>
        <v>0.157</v>
      </c>
      <c r="F32" s="44">
        <f>SUM(F25:F31)</f>
        <v>0.327</v>
      </c>
      <c r="G32" s="46">
        <f t="shared" ref="G32:H32" si="10">sum(G25:G31)</f>
        <v>0</v>
      </c>
      <c r="H32" s="46">
        <f t="shared" si="10"/>
        <v>0</v>
      </c>
      <c r="I32" s="44">
        <f>SUM(I25:I31)</f>
        <v>0</v>
      </c>
      <c r="J32" s="4"/>
      <c r="K32" s="45" t="s">
        <v>84</v>
      </c>
      <c r="L32" s="4"/>
      <c r="M32" s="4"/>
      <c r="N32" s="4"/>
      <c r="O32" s="4"/>
      <c r="P32" s="4"/>
      <c r="Q32" s="4"/>
      <c r="R32" s="4"/>
      <c r="S32" s="4"/>
      <c r="T32" s="4"/>
      <c r="U32" s="4"/>
      <c r="V32" s="4"/>
      <c r="W32" s="4"/>
      <c r="X32" s="4"/>
      <c r="Y32" s="4"/>
      <c r="Z32" s="4"/>
    </row>
    <row r="33" ht="14.25" customHeight="1">
      <c r="A33" s="47"/>
      <c r="B33" s="48"/>
      <c r="C33" s="48"/>
      <c r="D33" s="48"/>
      <c r="E33" s="48"/>
      <c r="F33" s="48"/>
      <c r="G33" s="48"/>
      <c r="H33" s="48"/>
      <c r="I33" s="48"/>
      <c r="J33" s="4"/>
      <c r="K33" s="49"/>
      <c r="L33" s="4"/>
      <c r="M33" s="4"/>
      <c r="N33" s="4"/>
      <c r="O33" s="4"/>
      <c r="P33" s="4"/>
      <c r="Q33" s="4"/>
      <c r="R33" s="4"/>
      <c r="S33" s="4"/>
      <c r="T33" s="4"/>
      <c r="U33" s="4"/>
      <c r="V33" s="4"/>
      <c r="W33" s="4"/>
      <c r="X33" s="4"/>
      <c r="Y33" s="4"/>
      <c r="Z33" s="4"/>
    </row>
    <row r="34" ht="14.25" customHeight="1">
      <c r="A34" s="39" t="s">
        <v>85</v>
      </c>
      <c r="B34" s="4"/>
      <c r="C34" s="4"/>
      <c r="D34" s="4"/>
      <c r="E34" s="4"/>
      <c r="F34" s="4"/>
      <c r="G34" s="4"/>
      <c r="H34" s="4"/>
      <c r="I34" s="4"/>
      <c r="J34" s="4"/>
      <c r="K34" s="4"/>
      <c r="L34" s="4"/>
      <c r="M34" s="4"/>
      <c r="N34" s="4"/>
      <c r="O34" s="4"/>
      <c r="P34" s="4"/>
      <c r="Q34" s="4"/>
      <c r="R34" s="4"/>
      <c r="S34" s="4"/>
      <c r="T34" s="4"/>
      <c r="U34" s="4"/>
      <c r="V34" s="4"/>
      <c r="W34" s="4"/>
      <c r="X34" s="4"/>
      <c r="Y34" s="4"/>
      <c r="Z34" s="4"/>
    </row>
    <row r="35" ht="14.25" customHeight="1">
      <c r="A35" s="41" t="s">
        <v>86</v>
      </c>
      <c r="B35" s="42" t="s">
        <v>42</v>
      </c>
      <c r="C35" s="42">
        <v>3.0</v>
      </c>
      <c r="D35" s="43">
        <v>0.088</v>
      </c>
      <c r="E35" s="43">
        <v>0.136</v>
      </c>
      <c r="F35" s="44">
        <f t="shared" ref="F35:F39" si="11">SUM(D35:E35)</f>
        <v>0.224</v>
      </c>
      <c r="G35" s="43">
        <v>0.104</v>
      </c>
      <c r="H35" s="43">
        <v>0.097</v>
      </c>
      <c r="I35" s="44">
        <f t="shared" ref="I35:I39" si="12">SUM(G35:H35)</f>
        <v>0.201</v>
      </c>
      <c r="J35" s="4"/>
      <c r="K35" s="45" t="s">
        <v>87</v>
      </c>
      <c r="L35" s="4"/>
      <c r="M35" s="4"/>
      <c r="N35" s="4"/>
      <c r="O35" s="4"/>
      <c r="P35" s="4"/>
      <c r="Q35" s="4"/>
      <c r="R35" s="4"/>
      <c r="S35" s="4"/>
      <c r="T35" s="4"/>
      <c r="U35" s="4"/>
      <c r="V35" s="4"/>
      <c r="W35" s="4"/>
      <c r="X35" s="4"/>
      <c r="Y35" s="4"/>
      <c r="Z35" s="4"/>
    </row>
    <row r="36" ht="14.25" customHeight="1">
      <c r="A36" s="41" t="s">
        <v>88</v>
      </c>
      <c r="B36" s="42" t="s">
        <v>42</v>
      </c>
      <c r="C36" s="42">
        <v>3.0</v>
      </c>
      <c r="D36" s="43">
        <v>0.029</v>
      </c>
      <c r="E36" s="43">
        <v>0.027</v>
      </c>
      <c r="F36" s="44">
        <f t="shared" si="11"/>
        <v>0.056</v>
      </c>
      <c r="G36" s="43">
        <v>0.039</v>
      </c>
      <c r="H36" s="43">
        <v>0.036</v>
      </c>
      <c r="I36" s="44">
        <f t="shared" si="12"/>
        <v>0.075</v>
      </c>
      <c r="J36" s="4"/>
      <c r="K36" s="45" t="s">
        <v>89</v>
      </c>
      <c r="L36" s="4"/>
      <c r="M36" s="4"/>
      <c r="N36" s="4"/>
      <c r="O36" s="4"/>
      <c r="P36" s="4"/>
      <c r="Q36" s="4"/>
      <c r="R36" s="4"/>
      <c r="S36" s="4"/>
      <c r="T36" s="4"/>
      <c r="U36" s="4"/>
      <c r="V36" s="4"/>
      <c r="W36" s="4"/>
      <c r="X36" s="4"/>
      <c r="Y36" s="4"/>
      <c r="Z36" s="4"/>
    </row>
    <row r="37" ht="14.25" customHeight="1">
      <c r="A37" s="41" t="s">
        <v>90</v>
      </c>
      <c r="B37" s="42" t="s">
        <v>42</v>
      </c>
      <c r="C37" s="42">
        <v>3.0</v>
      </c>
      <c r="D37" s="43">
        <v>0.0</v>
      </c>
      <c r="E37" s="43">
        <v>0.0</v>
      </c>
      <c r="F37" s="44">
        <f t="shared" si="11"/>
        <v>0</v>
      </c>
      <c r="G37" s="43">
        <v>0.0</v>
      </c>
      <c r="H37" s="43">
        <v>0.0</v>
      </c>
      <c r="I37" s="44">
        <f t="shared" si="12"/>
        <v>0</v>
      </c>
      <c r="J37" s="4"/>
      <c r="K37" s="45" t="s">
        <v>91</v>
      </c>
      <c r="L37" s="4"/>
      <c r="M37" s="4"/>
      <c r="N37" s="4"/>
      <c r="O37" s="4"/>
      <c r="P37" s="4"/>
      <c r="Q37" s="4"/>
      <c r="R37" s="4"/>
      <c r="S37" s="4"/>
      <c r="T37" s="4"/>
      <c r="U37" s="4"/>
      <c r="V37" s="4"/>
      <c r="W37" s="4"/>
      <c r="X37" s="4"/>
      <c r="Y37" s="4"/>
      <c r="Z37" s="4"/>
    </row>
    <row r="38" ht="14.25" customHeight="1">
      <c r="A38" s="41" t="s">
        <v>92</v>
      </c>
      <c r="B38" s="42" t="s">
        <v>42</v>
      </c>
      <c r="C38" s="42">
        <v>3.0</v>
      </c>
      <c r="D38" s="43">
        <v>0.627</v>
      </c>
      <c r="E38" s="43">
        <v>0.58</v>
      </c>
      <c r="F38" s="44">
        <f t="shared" si="11"/>
        <v>1.207</v>
      </c>
      <c r="G38" s="43">
        <v>0.926</v>
      </c>
      <c r="H38" s="43">
        <v>0.855</v>
      </c>
      <c r="I38" s="44">
        <f t="shared" si="12"/>
        <v>1.781</v>
      </c>
      <c r="J38" s="4"/>
      <c r="K38" s="45" t="s">
        <v>93</v>
      </c>
      <c r="L38" s="4"/>
      <c r="M38" s="4"/>
      <c r="N38" s="4"/>
      <c r="O38" s="4"/>
      <c r="P38" s="4"/>
      <c r="Q38" s="4"/>
      <c r="R38" s="4"/>
      <c r="S38" s="4"/>
      <c r="T38" s="4"/>
      <c r="U38" s="4"/>
      <c r="V38" s="4"/>
      <c r="W38" s="4"/>
      <c r="X38" s="4"/>
      <c r="Y38" s="4"/>
      <c r="Z38" s="4"/>
    </row>
    <row r="39" ht="14.25" customHeight="1">
      <c r="A39" s="41" t="s">
        <v>94</v>
      </c>
      <c r="B39" s="42" t="s">
        <v>42</v>
      </c>
      <c r="C39" s="42">
        <v>3.0</v>
      </c>
      <c r="D39" s="43">
        <v>0.563</v>
      </c>
      <c r="E39" s="43">
        <v>-0.096</v>
      </c>
      <c r="F39" s="44">
        <f t="shared" si="11"/>
        <v>0.467</v>
      </c>
      <c r="G39" s="43">
        <v>0.146</v>
      </c>
      <c r="H39" s="43">
        <v>0.134</v>
      </c>
      <c r="I39" s="44">
        <f t="shared" si="12"/>
        <v>0.28</v>
      </c>
      <c r="J39" s="4"/>
      <c r="K39" s="45" t="s">
        <v>95</v>
      </c>
      <c r="L39" s="4"/>
      <c r="M39" s="4"/>
      <c r="N39" s="4"/>
      <c r="O39" s="4"/>
      <c r="P39" s="4"/>
      <c r="Q39" s="4"/>
      <c r="R39" s="4"/>
      <c r="S39" s="4"/>
      <c r="T39" s="4"/>
      <c r="U39" s="4"/>
      <c r="V39" s="4"/>
      <c r="W39" s="4"/>
      <c r="X39" s="4"/>
      <c r="Y39" s="4"/>
      <c r="Z39" s="4"/>
    </row>
    <row r="40"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39" t="s">
        <v>96</v>
      </c>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41" t="s">
        <v>97</v>
      </c>
      <c r="B42" s="42" t="s">
        <v>42</v>
      </c>
      <c r="C42" s="42">
        <v>3.0</v>
      </c>
      <c r="D42" s="46">
        <f t="shared" ref="D42:I42" si="13">SUM(D24,D32,D35:D39)</f>
        <v>1.883</v>
      </c>
      <c r="E42" s="46">
        <f t="shared" si="13"/>
        <v>1.178</v>
      </c>
      <c r="F42" s="44">
        <f t="shared" si="13"/>
        <v>3.061</v>
      </c>
      <c r="G42" s="46">
        <f t="shared" si="13"/>
        <v>1.463</v>
      </c>
      <c r="H42" s="46">
        <f t="shared" si="13"/>
        <v>1.351</v>
      </c>
      <c r="I42" s="44">
        <f t="shared" si="13"/>
        <v>2.814</v>
      </c>
      <c r="J42" s="4"/>
      <c r="K42" s="45" t="s">
        <v>98</v>
      </c>
      <c r="L42" s="4"/>
      <c r="M42" s="4"/>
      <c r="N42" s="4"/>
      <c r="O42" s="4"/>
      <c r="P42" s="4"/>
      <c r="Q42" s="4"/>
      <c r="R42" s="4"/>
      <c r="S42" s="4"/>
      <c r="T42" s="4"/>
      <c r="U42" s="4"/>
      <c r="V42" s="4"/>
      <c r="W42" s="4"/>
      <c r="X42" s="4"/>
      <c r="Y42" s="4"/>
      <c r="Z42" s="4"/>
    </row>
    <row r="43" ht="14.25" customHeight="1">
      <c r="A43" s="47"/>
      <c r="B43" s="48"/>
      <c r="C43" s="48"/>
      <c r="D43" s="48"/>
      <c r="E43" s="48"/>
      <c r="F43" s="48"/>
      <c r="G43" s="48"/>
      <c r="H43" s="48"/>
      <c r="I43" s="48"/>
      <c r="J43" s="48"/>
      <c r="K43" s="49"/>
      <c r="L43" s="4"/>
      <c r="M43" s="4"/>
      <c r="N43" s="4"/>
      <c r="O43" s="4"/>
      <c r="P43" s="4"/>
      <c r="Q43" s="4"/>
      <c r="R43" s="4"/>
      <c r="S43" s="4"/>
      <c r="T43" s="4"/>
      <c r="U43" s="4"/>
      <c r="V43" s="4"/>
      <c r="W43" s="4"/>
      <c r="X43" s="4"/>
      <c r="Y43" s="4"/>
      <c r="Z43" s="4"/>
    </row>
    <row r="44" ht="14.25" customHeight="1">
      <c r="A44" s="39" t="s">
        <v>99</v>
      </c>
      <c r="B44" s="4"/>
      <c r="C44" s="4"/>
      <c r="D44" s="4"/>
      <c r="E44" s="4"/>
      <c r="F44" s="4"/>
      <c r="G44" s="4"/>
      <c r="H44" s="4"/>
      <c r="I44" s="4"/>
      <c r="J44" s="4"/>
      <c r="K44" s="4"/>
      <c r="L44" s="4"/>
      <c r="M44" s="4"/>
      <c r="N44" s="4"/>
      <c r="O44" s="4"/>
      <c r="P44" s="4"/>
      <c r="Q44" s="4"/>
      <c r="R44" s="4"/>
      <c r="S44" s="4"/>
      <c r="T44" s="4"/>
      <c r="U44" s="4"/>
      <c r="V44" s="4"/>
      <c r="W44" s="4"/>
      <c r="X44" s="4"/>
      <c r="Y44" s="4"/>
      <c r="Z44" s="4"/>
    </row>
    <row r="45" ht="14.25" customHeight="1">
      <c r="A45" s="41" t="s">
        <v>100</v>
      </c>
      <c r="B45" s="42" t="s">
        <v>42</v>
      </c>
      <c r="C45" s="42">
        <v>3.0</v>
      </c>
      <c r="D45" s="43">
        <v>0.0</v>
      </c>
      <c r="E45" s="43">
        <v>0.0</v>
      </c>
      <c r="F45" s="44">
        <f t="shared" ref="F45:F46" si="14">SUM(D45:E45)</f>
        <v>0</v>
      </c>
      <c r="G45" s="43">
        <v>0.012</v>
      </c>
      <c r="H45" s="43">
        <v>0.01</v>
      </c>
      <c r="I45" s="44">
        <f t="shared" ref="I45:I46" si="15">SUM(G45:H45)</f>
        <v>0.022</v>
      </c>
      <c r="J45" s="4"/>
      <c r="K45" s="45" t="s">
        <v>101</v>
      </c>
      <c r="L45" s="4"/>
      <c r="M45" s="4"/>
      <c r="N45" s="4"/>
      <c r="O45" s="4"/>
      <c r="P45" s="4"/>
      <c r="Q45" s="4"/>
      <c r="R45" s="4"/>
      <c r="S45" s="4"/>
      <c r="T45" s="4"/>
      <c r="U45" s="4"/>
      <c r="V45" s="4"/>
      <c r="W45" s="4"/>
      <c r="X45" s="4"/>
      <c r="Y45" s="4"/>
      <c r="Z45" s="4"/>
    </row>
    <row r="46" ht="14.25" customHeight="1">
      <c r="A46" s="41" t="s">
        <v>102</v>
      </c>
      <c r="B46" s="42" t="s">
        <v>42</v>
      </c>
      <c r="C46" s="42">
        <v>3.0</v>
      </c>
      <c r="D46" s="43">
        <v>0.14</v>
      </c>
      <c r="E46" s="43">
        <v>0.129</v>
      </c>
      <c r="F46" s="44">
        <f t="shared" si="14"/>
        <v>0.269</v>
      </c>
      <c r="G46" s="43">
        <v>0.108</v>
      </c>
      <c r="H46" s="43">
        <v>0.1</v>
      </c>
      <c r="I46" s="44">
        <f t="shared" si="15"/>
        <v>0.208</v>
      </c>
      <c r="J46" s="4"/>
      <c r="K46" s="45" t="s">
        <v>103</v>
      </c>
      <c r="L46" s="4"/>
      <c r="M46" s="4"/>
      <c r="N46" s="4"/>
      <c r="O46" s="4"/>
      <c r="P46" s="4"/>
      <c r="Q46" s="4"/>
      <c r="R46" s="4"/>
      <c r="S46" s="4"/>
      <c r="T46" s="4"/>
      <c r="U46" s="4"/>
      <c r="V46" s="4"/>
      <c r="W46" s="4"/>
      <c r="X46" s="4"/>
      <c r="Y46" s="4"/>
      <c r="Z46" s="4"/>
    </row>
    <row r="47" ht="14.25" customHeight="1">
      <c r="A47" s="41" t="s">
        <v>104</v>
      </c>
      <c r="B47" s="42" t="s">
        <v>42</v>
      </c>
      <c r="C47" s="42">
        <v>3.0</v>
      </c>
      <c r="D47" s="46">
        <f t="shared" ref="D47:E47" si="16">Sum(D45:D46)</f>
        <v>0.14</v>
      </c>
      <c r="E47" s="46">
        <f t="shared" si="16"/>
        <v>0.129</v>
      </c>
      <c r="F47" s="44">
        <f>SUM(F45:F46)</f>
        <v>0.269</v>
      </c>
      <c r="G47" s="46">
        <f t="shared" ref="G47:H47" si="17">Sum(G45:G46)</f>
        <v>0.12</v>
      </c>
      <c r="H47" s="46">
        <f t="shared" si="17"/>
        <v>0.11</v>
      </c>
      <c r="I47" s="44">
        <f>SUM(I45:I46)</f>
        <v>0.23</v>
      </c>
      <c r="J47" s="4"/>
      <c r="K47" s="45" t="s">
        <v>105</v>
      </c>
      <c r="L47" s="4"/>
      <c r="M47" s="4"/>
      <c r="N47" s="4"/>
      <c r="O47" s="4"/>
      <c r="P47" s="4"/>
      <c r="Q47" s="4"/>
      <c r="R47" s="4"/>
      <c r="S47" s="4"/>
      <c r="T47" s="4"/>
      <c r="U47" s="4"/>
      <c r="V47" s="4"/>
      <c r="W47" s="4"/>
      <c r="X47" s="4"/>
      <c r="Y47" s="4"/>
      <c r="Z47" s="4"/>
    </row>
    <row r="48" ht="14.25" customHeight="1">
      <c r="A48" s="47"/>
      <c r="B48" s="48"/>
      <c r="C48" s="48"/>
      <c r="D48" s="48"/>
      <c r="E48" s="48"/>
      <c r="F48" s="48"/>
      <c r="G48" s="48"/>
      <c r="H48" s="48"/>
      <c r="I48" s="48"/>
      <c r="J48" s="48"/>
      <c r="K48" s="49"/>
      <c r="L48" s="4"/>
      <c r="M48" s="4"/>
      <c r="N48" s="4"/>
      <c r="O48" s="4"/>
      <c r="P48" s="4"/>
      <c r="Q48" s="4"/>
      <c r="R48" s="4"/>
      <c r="S48" s="4"/>
      <c r="T48" s="4"/>
      <c r="U48" s="4"/>
      <c r="V48" s="4"/>
      <c r="W48" s="4"/>
      <c r="X48" s="4"/>
      <c r="Y48" s="4"/>
      <c r="Z48" s="4"/>
    </row>
    <row r="49" ht="14.25" customHeight="1">
      <c r="A49" s="39" t="s">
        <v>106</v>
      </c>
      <c r="B49" s="48"/>
      <c r="C49" s="48"/>
      <c r="D49" s="48"/>
      <c r="E49" s="48"/>
      <c r="F49" s="48"/>
      <c r="G49" s="48"/>
      <c r="H49" s="48"/>
      <c r="I49" s="48"/>
      <c r="J49" s="48"/>
      <c r="K49" s="49"/>
      <c r="L49" s="4"/>
      <c r="M49" s="4"/>
      <c r="N49" s="4"/>
      <c r="O49" s="4"/>
      <c r="P49" s="4"/>
      <c r="Q49" s="4"/>
      <c r="R49" s="4"/>
      <c r="S49" s="4"/>
      <c r="T49" s="4"/>
      <c r="U49" s="4"/>
      <c r="V49" s="4"/>
      <c r="W49" s="4"/>
      <c r="X49" s="4"/>
      <c r="Y49" s="4"/>
      <c r="Z49" s="4"/>
    </row>
    <row r="50" ht="14.25" customHeight="1">
      <c r="A50" s="41" t="s">
        <v>107</v>
      </c>
      <c r="B50" s="42" t="s">
        <v>42</v>
      </c>
      <c r="C50" s="42">
        <v>3.0</v>
      </c>
      <c r="D50" s="46">
        <f t="shared" ref="D50:E50" si="18">D15-D42-D47</f>
        <v>-0.34</v>
      </c>
      <c r="E50" s="46">
        <f t="shared" si="18"/>
        <v>-0.047</v>
      </c>
      <c r="F50" s="44">
        <f>F15-(F42+F47)</f>
        <v>-0.386</v>
      </c>
      <c r="G50" s="46">
        <f t="shared" ref="G50:H50" si="19">G15-G42-G47</f>
        <v>0.222</v>
      </c>
      <c r="H50" s="46">
        <f t="shared" si="19"/>
        <v>0.203</v>
      </c>
      <c r="I50" s="44">
        <f>I15-(I42+I47)</f>
        <v>0.425</v>
      </c>
      <c r="J50" s="4"/>
      <c r="K50" s="45" t="s">
        <v>108</v>
      </c>
      <c r="L50" s="4"/>
      <c r="M50" s="4"/>
      <c r="N50" s="4"/>
      <c r="O50" s="4"/>
      <c r="P50" s="4"/>
      <c r="Q50" s="4"/>
      <c r="R50" s="4"/>
      <c r="S50" s="4"/>
      <c r="T50" s="4"/>
      <c r="U50" s="4"/>
      <c r="V50" s="4"/>
      <c r="W50" s="4"/>
      <c r="X50" s="4"/>
      <c r="Y50" s="4"/>
      <c r="Z50" s="4"/>
    </row>
    <row r="51" ht="14.25" customHeight="1">
      <c r="A51" s="47"/>
      <c r="B51" s="48"/>
      <c r="C51" s="48"/>
      <c r="D51" s="48"/>
      <c r="E51" s="48"/>
      <c r="F51" s="48"/>
      <c r="G51" s="48"/>
      <c r="H51" s="48"/>
      <c r="I51" s="48"/>
      <c r="J51" s="4"/>
      <c r="K51" s="49"/>
      <c r="L51" s="4"/>
      <c r="M51" s="4"/>
      <c r="N51" s="4"/>
      <c r="O51" s="4"/>
      <c r="P51" s="4"/>
      <c r="Q51" s="4"/>
      <c r="R51" s="4"/>
      <c r="S51" s="4"/>
      <c r="T51" s="4"/>
      <c r="U51" s="4"/>
      <c r="V51" s="4"/>
      <c r="W51" s="4"/>
      <c r="X51" s="4"/>
      <c r="Y51" s="4"/>
      <c r="Z51" s="4"/>
    </row>
    <row r="52" ht="14.25" customHeight="1">
      <c r="A52" s="39" t="s">
        <v>109</v>
      </c>
      <c r="B52" s="48"/>
      <c r="C52" s="48"/>
      <c r="D52" s="48"/>
      <c r="E52" s="48"/>
      <c r="F52" s="48"/>
      <c r="G52" s="48"/>
      <c r="H52" s="48"/>
      <c r="I52" s="48"/>
      <c r="J52" s="4"/>
      <c r="K52" s="49"/>
      <c r="L52" s="4"/>
      <c r="M52" s="4"/>
      <c r="N52" s="4"/>
      <c r="O52" s="4"/>
      <c r="P52" s="4"/>
      <c r="Q52" s="4"/>
      <c r="R52" s="4"/>
      <c r="S52" s="4"/>
      <c r="T52" s="4"/>
      <c r="U52" s="4"/>
      <c r="V52" s="4"/>
      <c r="W52" s="4"/>
      <c r="X52" s="4"/>
      <c r="Y52" s="4"/>
      <c r="Z52" s="4"/>
    </row>
    <row r="53" ht="14.25" customHeight="1">
      <c r="A53" s="41" t="s">
        <v>109</v>
      </c>
      <c r="B53" s="42" t="s">
        <v>42</v>
      </c>
      <c r="C53" s="42">
        <v>3.0</v>
      </c>
      <c r="D53" s="43">
        <v>0.087</v>
      </c>
      <c r="E53" s="43">
        <v>0.08</v>
      </c>
      <c r="F53" s="44">
        <f>SUM(D53:E53)</f>
        <v>0.167</v>
      </c>
      <c r="G53" s="43">
        <v>0.0</v>
      </c>
      <c r="H53" s="43">
        <v>0.0</v>
      </c>
      <c r="I53" s="44">
        <f>SUM(G53:H53)</f>
        <v>0</v>
      </c>
      <c r="J53" s="4"/>
      <c r="K53" s="45" t="s">
        <v>110</v>
      </c>
      <c r="L53" s="4"/>
      <c r="M53" s="4"/>
      <c r="N53" s="4"/>
      <c r="O53" s="4"/>
      <c r="P53" s="4"/>
      <c r="Q53" s="4"/>
      <c r="R53" s="4"/>
      <c r="S53" s="4"/>
      <c r="T53" s="4"/>
      <c r="U53" s="4"/>
      <c r="V53" s="4"/>
      <c r="W53" s="4"/>
      <c r="X53" s="4"/>
      <c r="Y53" s="4"/>
      <c r="Z53" s="4"/>
    </row>
    <row r="54" ht="14.25" customHeight="1">
      <c r="A54" s="47"/>
      <c r="B54" s="48"/>
      <c r="C54" s="48"/>
      <c r="D54" s="48"/>
      <c r="E54" s="48"/>
      <c r="F54" s="48"/>
      <c r="G54" s="48"/>
      <c r="H54" s="48"/>
      <c r="I54" s="48"/>
      <c r="J54" s="4"/>
      <c r="K54" s="49"/>
      <c r="L54" s="4"/>
      <c r="M54" s="4"/>
      <c r="N54" s="4"/>
      <c r="O54" s="4"/>
      <c r="P54" s="4"/>
      <c r="Q54" s="4"/>
      <c r="R54" s="4"/>
      <c r="S54" s="4"/>
      <c r="T54" s="4"/>
      <c r="U54" s="4"/>
      <c r="V54" s="4"/>
      <c r="W54" s="4"/>
      <c r="X54" s="4"/>
      <c r="Y54" s="4"/>
      <c r="Z54" s="4"/>
    </row>
    <row r="55" ht="14.25" customHeight="1">
      <c r="A55" s="39" t="s">
        <v>111</v>
      </c>
      <c r="B55" s="48"/>
      <c r="C55" s="48"/>
      <c r="D55" s="48"/>
      <c r="E55" s="48"/>
      <c r="F55" s="48"/>
      <c r="G55" s="48"/>
      <c r="H55" s="48"/>
      <c r="I55" s="48"/>
      <c r="J55" s="4"/>
      <c r="K55" s="49"/>
      <c r="L55" s="4"/>
      <c r="M55" s="4"/>
      <c r="N55" s="4"/>
      <c r="O55" s="4"/>
      <c r="P55" s="4"/>
      <c r="Q55" s="4"/>
      <c r="R55" s="4"/>
      <c r="S55" s="4"/>
      <c r="T55" s="4"/>
      <c r="U55" s="4"/>
      <c r="V55" s="4"/>
      <c r="W55" s="4"/>
      <c r="X55" s="4"/>
      <c r="Y55" s="4"/>
      <c r="Z55" s="4"/>
    </row>
    <row r="56" ht="14.25" customHeight="1">
      <c r="A56" s="41" t="s">
        <v>112</v>
      </c>
      <c r="B56" s="42" t="s">
        <v>42</v>
      </c>
      <c r="C56" s="42">
        <v>3.0</v>
      </c>
      <c r="D56" s="43">
        <v>0.0</v>
      </c>
      <c r="E56" s="43">
        <v>0.0</v>
      </c>
      <c r="F56" s="44">
        <f t="shared" ref="F56:F57" si="20">SUM(D56:E56)</f>
        <v>0</v>
      </c>
      <c r="G56" s="43">
        <v>0.0</v>
      </c>
      <c r="H56" s="43">
        <v>0.0</v>
      </c>
      <c r="I56" s="44">
        <f t="shared" ref="I56:I57" si="21">SUM(G56:H56)</f>
        <v>0</v>
      </c>
      <c r="J56" s="4"/>
      <c r="K56" s="45" t="s">
        <v>113</v>
      </c>
      <c r="L56" s="4"/>
      <c r="M56" s="4"/>
      <c r="N56" s="4"/>
      <c r="O56" s="4"/>
      <c r="P56" s="4"/>
      <c r="Q56" s="4"/>
      <c r="R56" s="4"/>
      <c r="S56" s="4"/>
      <c r="T56" s="4"/>
      <c r="U56" s="4"/>
      <c r="V56" s="4"/>
      <c r="W56" s="4"/>
      <c r="X56" s="4"/>
      <c r="Y56" s="4"/>
      <c r="Z56" s="4"/>
    </row>
    <row r="57" ht="14.25" customHeight="1">
      <c r="A57" s="41" t="s">
        <v>114</v>
      </c>
      <c r="B57" s="42" t="s">
        <v>42</v>
      </c>
      <c r="C57" s="42">
        <v>3.0</v>
      </c>
      <c r="D57" s="43">
        <v>0.0</v>
      </c>
      <c r="E57" s="43">
        <v>0.0</v>
      </c>
      <c r="F57" s="44">
        <f t="shared" si="20"/>
        <v>0</v>
      </c>
      <c r="G57" s="43">
        <v>0.0</v>
      </c>
      <c r="H57" s="43">
        <v>0.0</v>
      </c>
      <c r="I57" s="44">
        <f t="shared" si="21"/>
        <v>0</v>
      </c>
      <c r="J57" s="4"/>
      <c r="K57" s="45" t="s">
        <v>115</v>
      </c>
      <c r="L57" s="4"/>
      <c r="M57" s="4"/>
      <c r="N57" s="4"/>
      <c r="O57" s="4"/>
      <c r="P57" s="4"/>
      <c r="Q57" s="4"/>
      <c r="R57" s="4"/>
      <c r="S57" s="4"/>
      <c r="T57" s="4"/>
      <c r="U57" s="4"/>
      <c r="V57" s="4"/>
      <c r="W57" s="4"/>
      <c r="X57" s="4"/>
      <c r="Y57" s="4"/>
      <c r="Z57" s="4"/>
    </row>
    <row r="58" ht="14.25" customHeight="1">
      <c r="A58" s="41" t="s">
        <v>116</v>
      </c>
      <c r="B58" s="42" t="s">
        <v>42</v>
      </c>
      <c r="C58" s="42">
        <v>3.0</v>
      </c>
      <c r="D58" s="46">
        <f t="shared" ref="D58:E58" si="22">D50+D53-D56-D57</f>
        <v>-0.253</v>
      </c>
      <c r="E58" s="46">
        <f t="shared" si="22"/>
        <v>0.033</v>
      </c>
      <c r="F58" s="44">
        <f>(F50+F53+F56)-F57</f>
        <v>-0.219</v>
      </c>
      <c r="G58" s="46">
        <f t="shared" ref="G58:H58" si="23">G50+G53-G56-G57</f>
        <v>0.222</v>
      </c>
      <c r="H58" s="46">
        <f t="shared" si="23"/>
        <v>0.203</v>
      </c>
      <c r="I58" s="44">
        <f>(I50+I53+I56)-I57</f>
        <v>0.425</v>
      </c>
      <c r="J58" s="4"/>
      <c r="K58" s="45" t="s">
        <v>117</v>
      </c>
      <c r="L58" s="4"/>
      <c r="M58" s="4"/>
      <c r="N58" s="4"/>
      <c r="O58" s="4"/>
      <c r="P58" s="4"/>
      <c r="Q58" s="4"/>
      <c r="R58" s="4"/>
      <c r="S58" s="4"/>
      <c r="T58" s="4"/>
      <c r="U58" s="4"/>
      <c r="V58" s="4"/>
      <c r="W58" s="4"/>
      <c r="X58" s="4"/>
      <c r="Y58" s="4"/>
      <c r="Z58" s="4"/>
    </row>
    <row r="59" ht="14.25" customHeight="1">
      <c r="A59" s="47"/>
      <c r="B59" s="48"/>
      <c r="C59" s="48"/>
      <c r="D59" s="48"/>
      <c r="E59" s="48"/>
      <c r="F59" s="48"/>
      <c r="G59" s="48"/>
      <c r="H59" s="48"/>
      <c r="I59" s="48"/>
      <c r="J59" s="48"/>
      <c r="K59" s="48"/>
      <c r="L59" s="4"/>
      <c r="M59" s="4"/>
      <c r="N59" s="4"/>
      <c r="O59" s="4"/>
      <c r="P59" s="4"/>
      <c r="Q59" s="4"/>
      <c r="R59" s="4"/>
      <c r="S59" s="4"/>
      <c r="T59" s="4"/>
      <c r="U59" s="4"/>
      <c r="V59" s="4"/>
      <c r="W59" s="4"/>
      <c r="X59" s="4"/>
      <c r="Y59" s="4"/>
      <c r="Z59" s="4"/>
    </row>
    <row r="60" ht="14.25" customHeight="1">
      <c r="A60" s="39" t="s">
        <v>118</v>
      </c>
      <c r="B60" s="48"/>
      <c r="C60" s="48"/>
      <c r="D60" s="48"/>
      <c r="E60" s="48"/>
      <c r="F60" s="48"/>
      <c r="G60" s="48"/>
      <c r="H60" s="48"/>
      <c r="I60" s="48"/>
      <c r="J60" s="4"/>
      <c r="K60" s="49"/>
      <c r="L60" s="4"/>
      <c r="M60" s="4"/>
      <c r="N60" s="4"/>
      <c r="O60" s="4"/>
      <c r="P60" s="4"/>
      <c r="Q60" s="4"/>
      <c r="R60" s="4"/>
      <c r="S60" s="4"/>
      <c r="T60" s="4"/>
      <c r="U60" s="4"/>
      <c r="V60" s="4"/>
      <c r="W60" s="4"/>
      <c r="X60" s="4"/>
      <c r="Y60" s="4"/>
      <c r="Z60" s="4"/>
    </row>
    <row r="61" ht="14.25" customHeight="1">
      <c r="A61" s="41" t="s">
        <v>119</v>
      </c>
      <c r="B61" s="42" t="s">
        <v>42</v>
      </c>
      <c r="C61" s="42">
        <v>3.0</v>
      </c>
      <c r="D61" s="43">
        <v>0.0</v>
      </c>
      <c r="E61" s="43">
        <v>0.0</v>
      </c>
      <c r="F61" s="44">
        <f t="shared" ref="F61:F62" si="24">SUM(D61:E61)</f>
        <v>0</v>
      </c>
      <c r="G61" s="43">
        <v>0.0</v>
      </c>
      <c r="H61" s="43">
        <v>0.0</v>
      </c>
      <c r="I61" s="44">
        <f t="shared" ref="I61:I62" si="25">SUM(G61:H61)</f>
        <v>0</v>
      </c>
      <c r="J61" s="4"/>
      <c r="K61" s="45" t="s">
        <v>120</v>
      </c>
      <c r="L61" s="4"/>
      <c r="M61" s="4"/>
      <c r="N61" s="4"/>
      <c r="O61" s="4"/>
      <c r="P61" s="4"/>
      <c r="Q61" s="4"/>
      <c r="R61" s="4"/>
      <c r="S61" s="4"/>
      <c r="T61" s="4"/>
      <c r="U61" s="4"/>
      <c r="V61" s="4"/>
      <c r="W61" s="4"/>
      <c r="X61" s="4"/>
      <c r="Y61" s="4"/>
      <c r="Z61" s="4"/>
    </row>
    <row r="62" ht="14.25" customHeight="1">
      <c r="A62" s="41" t="s">
        <v>121</v>
      </c>
      <c r="B62" s="42" t="s">
        <v>42</v>
      </c>
      <c r="C62" s="42">
        <v>3.0</v>
      </c>
      <c r="D62" s="43">
        <v>0.0</v>
      </c>
      <c r="E62" s="43">
        <v>0.0</v>
      </c>
      <c r="F62" s="44">
        <f t="shared" si="24"/>
        <v>0</v>
      </c>
      <c r="G62" s="43">
        <v>0.0</v>
      </c>
      <c r="H62" s="43">
        <v>0.0</v>
      </c>
      <c r="I62" s="44">
        <f t="shared" si="25"/>
        <v>0</v>
      </c>
      <c r="J62" s="4"/>
      <c r="K62" s="45" t="s">
        <v>122</v>
      </c>
      <c r="L62" s="4"/>
      <c r="M62" s="4"/>
      <c r="N62" s="4"/>
      <c r="O62" s="4"/>
      <c r="P62" s="4"/>
      <c r="Q62" s="4"/>
      <c r="R62" s="4"/>
      <c r="S62" s="4"/>
      <c r="T62" s="4"/>
      <c r="U62" s="4"/>
      <c r="V62" s="4"/>
      <c r="W62" s="4"/>
      <c r="X62" s="4"/>
      <c r="Y62" s="4"/>
      <c r="Z62" s="4"/>
    </row>
    <row r="63" ht="14.25" customHeight="1">
      <c r="A63" s="41" t="s">
        <v>123</v>
      </c>
      <c r="B63" s="42" t="s">
        <v>42</v>
      </c>
      <c r="C63" s="42">
        <v>3.0</v>
      </c>
      <c r="D63" s="46">
        <f t="shared" ref="D63:I63" si="26">D58-(D61+D62)</f>
        <v>-0.253</v>
      </c>
      <c r="E63" s="46">
        <f t="shared" si="26"/>
        <v>0.033</v>
      </c>
      <c r="F63" s="44">
        <f t="shared" si="26"/>
        <v>-0.219</v>
      </c>
      <c r="G63" s="46">
        <f t="shared" si="26"/>
        <v>0.222</v>
      </c>
      <c r="H63" s="46">
        <f t="shared" si="26"/>
        <v>0.203</v>
      </c>
      <c r="I63" s="44">
        <f t="shared" si="26"/>
        <v>0.425</v>
      </c>
      <c r="J63" s="4"/>
      <c r="K63" s="45" t="s">
        <v>124</v>
      </c>
      <c r="L63" s="4"/>
      <c r="M63" s="4"/>
      <c r="N63" s="4"/>
      <c r="O63" s="4"/>
      <c r="P63" s="4"/>
      <c r="Q63" s="4"/>
      <c r="R63" s="4"/>
      <c r="S63" s="4"/>
      <c r="T63" s="4"/>
      <c r="U63" s="4"/>
      <c r="V63" s="4"/>
      <c r="W63" s="4"/>
      <c r="X63" s="4"/>
      <c r="Y63" s="4"/>
      <c r="Z63" s="4"/>
    </row>
    <row r="64" ht="14.25" customHeight="1">
      <c r="A64" s="47"/>
      <c r="B64" s="48"/>
      <c r="C64" s="48"/>
      <c r="D64" s="48"/>
      <c r="E64" s="48"/>
      <c r="F64" s="48"/>
      <c r="G64" s="48"/>
      <c r="H64" s="48"/>
      <c r="I64" s="48"/>
      <c r="J64" s="48"/>
      <c r="K64" s="49"/>
      <c r="L64" s="4"/>
      <c r="M64" s="4"/>
      <c r="N64" s="4"/>
      <c r="O64" s="4"/>
      <c r="P64" s="4"/>
      <c r="Q64" s="4"/>
      <c r="R64" s="4"/>
      <c r="S64" s="4"/>
      <c r="T64" s="4"/>
      <c r="U64" s="4"/>
      <c r="V64" s="4"/>
      <c r="W64" s="4"/>
      <c r="X64" s="4"/>
      <c r="Y64" s="4"/>
      <c r="Z64" s="4"/>
    </row>
    <row r="65" ht="14.25" customHeight="1">
      <c r="A65" s="39" t="s">
        <v>125</v>
      </c>
      <c r="B65" s="48"/>
      <c r="C65" s="48"/>
      <c r="D65" s="48"/>
      <c r="E65" s="48"/>
      <c r="F65" s="48"/>
      <c r="G65" s="48"/>
      <c r="H65" s="48"/>
      <c r="I65" s="48"/>
      <c r="J65" s="48"/>
      <c r="K65" s="49"/>
      <c r="L65" s="4"/>
      <c r="M65" s="4"/>
      <c r="N65" s="4"/>
      <c r="O65" s="4"/>
      <c r="P65" s="4"/>
      <c r="Q65" s="4"/>
      <c r="R65" s="4"/>
      <c r="S65" s="4"/>
      <c r="T65" s="4"/>
      <c r="U65" s="4"/>
      <c r="V65" s="4"/>
      <c r="W65" s="4"/>
      <c r="X65" s="4"/>
      <c r="Y65" s="4"/>
      <c r="Z65" s="4"/>
    </row>
    <row r="66" ht="14.25" customHeight="1">
      <c r="A66" s="41" t="s">
        <v>125</v>
      </c>
      <c r="B66" s="42" t="s">
        <v>42</v>
      </c>
      <c r="C66" s="42">
        <v>3.0</v>
      </c>
      <c r="D66" s="43">
        <v>0.0</v>
      </c>
      <c r="E66" s="43">
        <v>0.0</v>
      </c>
      <c r="F66" s="44">
        <f>SUM(D66:E66)</f>
        <v>0</v>
      </c>
      <c r="G66" s="43">
        <v>0.0</v>
      </c>
      <c r="H66" s="43">
        <v>0.0</v>
      </c>
      <c r="I66" s="44">
        <f>SUM(G66:H66)</f>
        <v>0</v>
      </c>
      <c r="J66" s="48"/>
      <c r="K66" s="45" t="s">
        <v>126</v>
      </c>
      <c r="L66" s="4"/>
      <c r="M66" s="4"/>
      <c r="N66" s="4"/>
      <c r="O66" s="4"/>
      <c r="P66" s="4"/>
      <c r="Q66" s="4"/>
      <c r="R66" s="4"/>
      <c r="S66" s="4"/>
      <c r="T66" s="4"/>
      <c r="U66" s="4"/>
      <c r="V66" s="4"/>
      <c r="W66" s="4"/>
      <c r="X66" s="4"/>
      <c r="Y66" s="4"/>
      <c r="Z66" s="4"/>
    </row>
    <row r="67" ht="14.25" customHeight="1">
      <c r="A67" s="47"/>
      <c r="B67" s="48"/>
      <c r="C67" s="48"/>
      <c r="D67" s="48"/>
      <c r="E67" s="48"/>
      <c r="F67" s="48"/>
      <c r="G67" s="48"/>
      <c r="H67" s="48"/>
      <c r="I67" s="48"/>
      <c r="J67" s="48"/>
      <c r="K67" s="49"/>
      <c r="L67" s="4"/>
      <c r="M67" s="4"/>
      <c r="N67" s="4"/>
      <c r="O67" s="4"/>
      <c r="P67" s="4"/>
      <c r="Q67" s="4"/>
      <c r="R67" s="4"/>
      <c r="S67" s="4"/>
      <c r="T67" s="4"/>
      <c r="U67" s="4"/>
      <c r="V67" s="4"/>
      <c r="W67" s="4"/>
      <c r="X67" s="4"/>
      <c r="Y67" s="4"/>
      <c r="Z67" s="4"/>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6:A7"/>
    <mergeCell ref="B6:B7"/>
    <mergeCell ref="C6:C7"/>
    <mergeCell ref="D6:F6"/>
    <mergeCell ref="G6:I6"/>
    <mergeCell ref="K6:K7"/>
  </mergeCells>
  <printOptions/>
  <pageMargins bottom="0.75" footer="0.0" header="0.0" left="0.7" right="0.7" top="0.75"/>
  <pageSetup fitToHeight="0" paperSize="9" orientation="portrait"/>
  <headerFooter>
    <oddHeader>&amp;L05+000&amp;F&amp;C05+000Sheet: &amp;A&amp;R05+000OFFICIAL</oddHeader>
    <oddFooter>&amp;L05+000Printed on: &amp;D at &amp;T&amp;C05+000Page &amp;P of &amp;R05+000Ofwat</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1" width="40.63"/>
    <col customWidth="1" min="2" max="3" width="9.38"/>
    <col customWidth="1" min="4" max="8" width="12.5"/>
    <col customWidth="1" min="9" max="9" width="1.38"/>
    <col customWidth="1" min="10" max="10" width="8.38"/>
    <col customWidth="1" min="11" max="26" width="9.0"/>
  </cols>
  <sheetData>
    <row r="1" ht="14.25" customHeight="1">
      <c r="A1" s="1" t="s">
        <v>127</v>
      </c>
      <c r="B1" s="1"/>
      <c r="C1" s="1"/>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128</v>
      </c>
      <c r="B3" s="3"/>
      <c r="C3" s="3"/>
      <c r="D3" s="3"/>
      <c r="E3" s="3"/>
      <c r="F3" s="3"/>
      <c r="G3" s="3"/>
      <c r="H3" s="29" t="str">
        <f>Cover!C11</f>
        <v>Veolia Water Projects Ltd</v>
      </c>
      <c r="I3" s="3"/>
      <c r="J3" s="3"/>
      <c r="K3" s="4"/>
      <c r="L3" s="4"/>
      <c r="M3" s="4"/>
      <c r="N3" s="4"/>
      <c r="O3" s="4"/>
      <c r="P3" s="4"/>
      <c r="Q3" s="4"/>
      <c r="R3" s="4"/>
      <c r="S3" s="4"/>
      <c r="T3" s="4"/>
      <c r="U3" s="4"/>
      <c r="V3" s="4"/>
      <c r="W3" s="4"/>
      <c r="X3" s="4"/>
      <c r="Y3" s="4"/>
      <c r="Z3" s="4"/>
    </row>
    <row r="4" ht="14.25" customHeight="1">
      <c r="A4" s="5"/>
      <c r="B4" s="5"/>
      <c r="C4" s="5"/>
      <c r="D4" s="5"/>
      <c r="E4" s="5"/>
      <c r="F4" s="5"/>
      <c r="G4" s="5"/>
      <c r="H4" s="5"/>
      <c r="I4" s="4"/>
      <c r="J4" s="6"/>
      <c r="K4" s="4"/>
      <c r="L4" s="4"/>
      <c r="M4" s="4"/>
      <c r="N4" s="4"/>
      <c r="O4" s="4"/>
      <c r="P4" s="4"/>
      <c r="Q4" s="4"/>
      <c r="R4" s="4"/>
      <c r="S4" s="4"/>
      <c r="T4" s="4"/>
      <c r="U4" s="4"/>
      <c r="V4" s="4"/>
      <c r="W4" s="4"/>
      <c r="X4" s="4"/>
      <c r="Y4" s="4"/>
      <c r="Z4" s="4"/>
    </row>
    <row r="5" ht="14.25" customHeight="1">
      <c r="A5" s="30"/>
      <c r="B5" s="30"/>
      <c r="C5" s="30"/>
      <c r="D5" s="30">
        <v>1.0</v>
      </c>
      <c r="E5" s="30">
        <v>2.0</v>
      </c>
      <c r="F5" s="30">
        <v>3.0</v>
      </c>
      <c r="G5" s="30">
        <v>4.0</v>
      </c>
      <c r="H5" s="30">
        <v>5.0</v>
      </c>
      <c r="I5" s="30"/>
      <c r="J5" s="30"/>
      <c r="K5" s="4"/>
      <c r="L5" s="4"/>
      <c r="M5" s="4"/>
      <c r="N5" s="4"/>
      <c r="O5" s="4"/>
      <c r="P5" s="4"/>
      <c r="Q5" s="4"/>
      <c r="R5" s="4"/>
      <c r="S5" s="4"/>
      <c r="T5" s="4"/>
      <c r="U5" s="4"/>
      <c r="V5" s="4"/>
      <c r="W5" s="4"/>
      <c r="X5" s="4"/>
      <c r="Y5" s="4"/>
      <c r="Z5" s="4"/>
    </row>
    <row r="6" ht="14.25" customHeight="1">
      <c r="A6" s="31" t="s">
        <v>31</v>
      </c>
      <c r="B6" s="32" t="s">
        <v>32</v>
      </c>
      <c r="C6" s="32" t="s">
        <v>33</v>
      </c>
      <c r="D6" s="32" t="s">
        <v>129</v>
      </c>
      <c r="E6" s="33" t="s">
        <v>130</v>
      </c>
      <c r="F6" s="8"/>
      <c r="G6" s="9"/>
      <c r="H6" s="32" t="s">
        <v>131</v>
      </c>
      <c r="I6" s="34"/>
      <c r="J6" s="32" t="s">
        <v>36</v>
      </c>
      <c r="K6" s="34"/>
      <c r="L6" s="34"/>
      <c r="M6" s="34"/>
      <c r="N6" s="34"/>
      <c r="O6" s="34"/>
      <c r="P6" s="34"/>
      <c r="Q6" s="34"/>
      <c r="R6" s="34"/>
      <c r="S6" s="34"/>
      <c r="T6" s="34"/>
      <c r="U6" s="34"/>
      <c r="V6" s="34"/>
      <c r="W6" s="34"/>
      <c r="X6" s="34"/>
      <c r="Y6" s="34"/>
      <c r="Z6" s="34"/>
    </row>
    <row r="7" ht="14.25" customHeight="1">
      <c r="A7" s="35"/>
      <c r="B7" s="36"/>
      <c r="C7" s="36"/>
      <c r="D7" s="36"/>
      <c r="E7" s="37" t="s">
        <v>132</v>
      </c>
      <c r="F7" s="37" t="s">
        <v>133</v>
      </c>
      <c r="G7" s="37" t="s">
        <v>134</v>
      </c>
      <c r="H7" s="36"/>
      <c r="I7" s="34"/>
      <c r="J7" s="36"/>
      <c r="K7" s="34"/>
      <c r="L7" s="34"/>
      <c r="M7" s="34"/>
      <c r="N7" s="34"/>
      <c r="O7" s="34"/>
      <c r="P7" s="34"/>
      <c r="Q7" s="34"/>
      <c r="R7" s="34"/>
      <c r="S7" s="34"/>
      <c r="T7" s="34"/>
      <c r="U7" s="34"/>
      <c r="V7" s="34"/>
      <c r="W7" s="34"/>
      <c r="X7" s="34"/>
      <c r="Y7" s="34"/>
      <c r="Z7" s="34"/>
    </row>
    <row r="8" ht="14.25" customHeight="1">
      <c r="A8" s="38"/>
      <c r="B8" s="38"/>
      <c r="C8" s="38"/>
      <c r="D8" s="4"/>
      <c r="E8" s="4"/>
      <c r="F8" s="4"/>
      <c r="G8" s="4"/>
      <c r="H8" s="4"/>
      <c r="I8" s="4"/>
      <c r="J8" s="4"/>
      <c r="K8" s="4"/>
      <c r="L8" s="4"/>
      <c r="M8" s="4"/>
      <c r="N8" s="4"/>
      <c r="O8" s="4"/>
      <c r="P8" s="4"/>
      <c r="Q8" s="4"/>
      <c r="R8" s="4"/>
      <c r="S8" s="4"/>
      <c r="T8" s="4"/>
      <c r="U8" s="4"/>
      <c r="V8" s="4"/>
      <c r="W8" s="4"/>
      <c r="X8" s="4"/>
      <c r="Y8" s="4"/>
      <c r="Z8" s="4"/>
    </row>
    <row r="9" ht="14.25" customHeight="1">
      <c r="A9" s="39" t="s">
        <v>40</v>
      </c>
      <c r="B9" s="38"/>
      <c r="C9" s="38"/>
      <c r="D9" s="40"/>
      <c r="E9" s="4"/>
      <c r="F9" s="4"/>
      <c r="G9" s="4"/>
      <c r="H9" s="4"/>
      <c r="I9" s="4"/>
      <c r="J9" s="4"/>
      <c r="K9" s="4"/>
      <c r="L9" s="4"/>
      <c r="M9" s="4"/>
      <c r="N9" s="4"/>
      <c r="O9" s="4"/>
      <c r="P9" s="4"/>
      <c r="Q9" s="4"/>
      <c r="R9" s="4"/>
      <c r="S9" s="4"/>
      <c r="T9" s="4"/>
      <c r="U9" s="4"/>
      <c r="V9" s="4"/>
      <c r="W9" s="4"/>
      <c r="X9" s="4"/>
      <c r="Y9" s="4"/>
      <c r="Z9" s="4"/>
    </row>
    <row r="10" ht="14.25" customHeight="1">
      <c r="A10" s="41" t="s">
        <v>52</v>
      </c>
      <c r="B10" s="42" t="s">
        <v>42</v>
      </c>
      <c r="C10" s="42">
        <v>3.0</v>
      </c>
      <c r="D10" s="43">
        <v>8.528</v>
      </c>
      <c r="E10" s="43">
        <v>0.0</v>
      </c>
      <c r="F10" s="43">
        <v>5.584</v>
      </c>
      <c r="G10" s="46">
        <f t="shared" ref="G10:G12" si="1">sum(E10:F10)</f>
        <v>5.584</v>
      </c>
      <c r="H10" s="44">
        <f t="shared" ref="H10:H12" si="2">D10-G10</f>
        <v>2.944</v>
      </c>
      <c r="I10" s="4"/>
      <c r="J10" s="45" t="s">
        <v>135</v>
      </c>
      <c r="K10" s="4"/>
      <c r="L10" s="4"/>
      <c r="M10" s="4"/>
      <c r="N10" s="4"/>
      <c r="O10" s="4"/>
      <c r="P10" s="4"/>
      <c r="Q10" s="4"/>
      <c r="R10" s="4"/>
      <c r="S10" s="4"/>
      <c r="T10" s="4"/>
      <c r="U10" s="4"/>
      <c r="V10" s="4"/>
      <c r="W10" s="4"/>
      <c r="X10" s="4"/>
      <c r="Y10" s="4"/>
      <c r="Z10" s="4"/>
    </row>
    <row r="11" ht="14.25" customHeight="1">
      <c r="A11" s="41" t="s">
        <v>107</v>
      </c>
      <c r="B11" s="42" t="s">
        <v>42</v>
      </c>
      <c r="C11" s="42">
        <v>3.0</v>
      </c>
      <c r="D11" s="43">
        <v>0.768</v>
      </c>
      <c r="E11" s="43">
        <v>0.0</v>
      </c>
      <c r="F11" s="43">
        <v>1.154</v>
      </c>
      <c r="G11" s="46">
        <f t="shared" si="1"/>
        <v>1.154</v>
      </c>
      <c r="H11" s="44">
        <f t="shared" si="2"/>
        <v>-0.386</v>
      </c>
      <c r="I11" s="4"/>
      <c r="J11" s="45" t="s">
        <v>136</v>
      </c>
      <c r="K11" s="4"/>
      <c r="L11" s="4"/>
      <c r="M11" s="4"/>
      <c r="N11" s="4"/>
      <c r="O11" s="4"/>
      <c r="P11" s="4"/>
      <c r="Q11" s="4"/>
      <c r="R11" s="4"/>
      <c r="S11" s="4"/>
      <c r="T11" s="4"/>
      <c r="U11" s="4"/>
      <c r="V11" s="4"/>
      <c r="W11" s="4"/>
      <c r="X11" s="4"/>
      <c r="Y11" s="4"/>
      <c r="Z11" s="4"/>
    </row>
    <row r="12" ht="14.25" customHeight="1">
      <c r="A12" s="41" t="s">
        <v>123</v>
      </c>
      <c r="B12" s="42" t="s">
        <v>42</v>
      </c>
      <c r="C12" s="42">
        <v>3.0</v>
      </c>
      <c r="D12" s="43">
        <v>0.774</v>
      </c>
      <c r="E12" s="43">
        <v>0.0</v>
      </c>
      <c r="F12" s="43">
        <v>0.993</v>
      </c>
      <c r="G12" s="46">
        <f t="shared" si="1"/>
        <v>0.993</v>
      </c>
      <c r="H12" s="44">
        <f t="shared" si="2"/>
        <v>-0.219</v>
      </c>
      <c r="I12" s="4"/>
      <c r="J12" s="45" t="s">
        <v>137</v>
      </c>
      <c r="K12" s="4"/>
      <c r="L12" s="4"/>
      <c r="M12" s="4"/>
      <c r="N12" s="4"/>
      <c r="O12" s="4"/>
      <c r="P12" s="4"/>
      <c r="Q12" s="4"/>
      <c r="R12" s="4"/>
      <c r="S12" s="4"/>
      <c r="T12" s="4"/>
      <c r="U12" s="4"/>
      <c r="V12" s="4"/>
      <c r="W12" s="4"/>
      <c r="X12" s="4"/>
      <c r="Y12" s="4"/>
      <c r="Z12" s="4"/>
    </row>
    <row r="13" ht="14.25" customHeight="1">
      <c r="A13" s="47"/>
      <c r="B13" s="48"/>
      <c r="C13" s="48"/>
      <c r="D13" s="48"/>
      <c r="E13" s="48"/>
      <c r="F13" s="48"/>
      <c r="G13" s="48"/>
      <c r="H13" s="48"/>
      <c r="I13" s="48"/>
      <c r="J13" s="49"/>
      <c r="K13" s="4"/>
      <c r="L13" s="4"/>
      <c r="M13" s="4"/>
      <c r="N13" s="4"/>
      <c r="O13" s="4"/>
      <c r="P13" s="4"/>
      <c r="Q13" s="4"/>
      <c r="R13" s="4"/>
      <c r="S13" s="4"/>
      <c r="T13" s="4"/>
      <c r="U13" s="4"/>
      <c r="V13" s="4"/>
      <c r="W13" s="4"/>
      <c r="X13" s="4"/>
      <c r="Y13" s="4"/>
      <c r="Z13" s="4"/>
    </row>
    <row r="14" ht="14.25" customHeight="1">
      <c r="A14" s="50" t="s">
        <v>138</v>
      </c>
      <c r="B14" s="2"/>
      <c r="C14" s="2"/>
      <c r="D14" s="2"/>
      <c r="E14" s="2"/>
      <c r="F14" s="2"/>
      <c r="G14" s="2"/>
      <c r="H14" s="2"/>
      <c r="I14" s="2"/>
      <c r="J14" s="2"/>
      <c r="K14" s="2"/>
      <c r="L14" s="2"/>
      <c r="M14" s="2"/>
      <c r="N14" s="2"/>
      <c r="O14" s="2"/>
      <c r="P14" s="2"/>
      <c r="Q14" s="2"/>
      <c r="R14" s="2"/>
      <c r="S14" s="2"/>
      <c r="T14" s="2"/>
      <c r="U14" s="2"/>
      <c r="V14" s="2"/>
      <c r="W14" s="2"/>
      <c r="X14" s="2"/>
      <c r="Y14" s="2"/>
      <c r="Z14" s="2"/>
    </row>
    <row r="15" ht="14.25" customHeight="1">
      <c r="A15" s="50" t="s">
        <v>139</v>
      </c>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50" t="s">
        <v>140</v>
      </c>
      <c r="B16" s="2"/>
      <c r="C16" s="2"/>
      <c r="D16" s="2"/>
      <c r="E16" s="2"/>
      <c r="F16" s="2"/>
      <c r="G16" s="2"/>
      <c r="H16" s="2"/>
      <c r="I16" s="2"/>
      <c r="J16" s="2"/>
      <c r="K16" s="2"/>
      <c r="L16" s="2"/>
      <c r="M16" s="2"/>
      <c r="N16" s="2"/>
      <c r="O16" s="2"/>
      <c r="P16" s="2"/>
      <c r="Q16" s="2"/>
      <c r="R16" s="2"/>
      <c r="S16" s="2"/>
      <c r="T16" s="2"/>
      <c r="U16" s="2"/>
      <c r="V16" s="2"/>
      <c r="W16" s="2"/>
      <c r="X16" s="2"/>
      <c r="Y16" s="2"/>
      <c r="Z16" s="2"/>
    </row>
    <row r="17" ht="14.25" customHeight="1">
      <c r="A17" s="50" t="s">
        <v>141</v>
      </c>
      <c r="B17" s="2"/>
      <c r="C17" s="2"/>
      <c r="D17" s="2"/>
      <c r="E17" s="2"/>
      <c r="F17" s="2"/>
      <c r="G17" s="2"/>
      <c r="H17" s="2"/>
      <c r="I17" s="2"/>
      <c r="J17" s="2"/>
      <c r="K17" s="2"/>
      <c r="L17" s="2"/>
      <c r="M17" s="2"/>
      <c r="N17" s="2"/>
      <c r="O17" s="2"/>
      <c r="P17" s="2"/>
      <c r="Q17" s="2"/>
      <c r="R17" s="2"/>
      <c r="S17" s="2"/>
      <c r="T17" s="2"/>
      <c r="U17" s="2"/>
      <c r="V17" s="2"/>
      <c r="W17" s="2"/>
      <c r="X17" s="2"/>
      <c r="Y17" s="2"/>
      <c r="Z17" s="2"/>
    </row>
    <row r="18" ht="14.25" customHeight="1">
      <c r="A18" s="50" t="s">
        <v>142</v>
      </c>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A6:A7"/>
    <mergeCell ref="B6:B7"/>
    <mergeCell ref="C6:C7"/>
    <mergeCell ref="D6:D7"/>
    <mergeCell ref="E6:G6"/>
    <mergeCell ref="H6:H7"/>
    <mergeCell ref="J6:J7"/>
  </mergeCell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1" width="40.63"/>
    <col customWidth="1" min="2" max="3" width="9.38"/>
    <col customWidth="1" min="4" max="5" width="9.5"/>
    <col customWidth="1" min="6" max="6" width="1.38"/>
    <col customWidth="1" min="7" max="7" width="8.38"/>
    <col customWidth="1" min="8" max="8" width="1.88"/>
    <col customWidth="1" min="9" max="26" width="9.0"/>
  </cols>
  <sheetData>
    <row r="1" ht="14.25" customHeight="1">
      <c r="A1" s="1" t="s">
        <v>143</v>
      </c>
      <c r="B1" s="1"/>
      <c r="C1" s="1"/>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144</v>
      </c>
      <c r="B3" s="3"/>
      <c r="C3" s="3"/>
      <c r="D3" s="3"/>
      <c r="E3" s="29" t="str">
        <f>Cover!C11</f>
        <v>Veolia Water Projects Ltd</v>
      </c>
      <c r="F3" s="3"/>
      <c r="G3" s="3"/>
      <c r="H3" s="4"/>
      <c r="I3" s="4"/>
      <c r="J3" s="4"/>
      <c r="K3" s="4"/>
      <c r="L3" s="4"/>
      <c r="M3" s="4"/>
      <c r="N3" s="4"/>
      <c r="O3" s="4"/>
      <c r="P3" s="4"/>
      <c r="Q3" s="4"/>
      <c r="R3" s="4"/>
      <c r="S3" s="4"/>
      <c r="T3" s="4"/>
      <c r="U3" s="4"/>
      <c r="V3" s="4"/>
      <c r="W3" s="4"/>
      <c r="X3" s="4"/>
      <c r="Y3" s="4"/>
      <c r="Z3" s="4"/>
    </row>
    <row r="4" ht="14.25" customHeight="1">
      <c r="A4" s="5"/>
      <c r="B4" s="5"/>
      <c r="C4" s="5"/>
      <c r="D4" s="5"/>
      <c r="E4" s="5"/>
      <c r="F4" s="4"/>
      <c r="G4" s="6"/>
      <c r="H4" s="4"/>
      <c r="I4" s="4"/>
      <c r="J4" s="4"/>
      <c r="K4" s="4"/>
      <c r="L4" s="4"/>
      <c r="M4" s="4"/>
      <c r="N4" s="4"/>
      <c r="O4" s="4"/>
      <c r="P4" s="4"/>
      <c r="Q4" s="4"/>
      <c r="R4" s="4"/>
      <c r="S4" s="4"/>
      <c r="T4" s="4"/>
      <c r="U4" s="4"/>
      <c r="V4" s="4"/>
      <c r="W4" s="4"/>
      <c r="X4" s="4"/>
      <c r="Y4" s="4"/>
      <c r="Z4" s="4"/>
    </row>
    <row r="5" ht="14.25" customHeight="1">
      <c r="A5" s="30"/>
      <c r="B5" s="30"/>
      <c r="C5" s="30"/>
      <c r="D5" s="30">
        <v>1.0</v>
      </c>
      <c r="E5" s="30">
        <v>2.0</v>
      </c>
      <c r="F5" s="30"/>
      <c r="G5" s="30"/>
      <c r="H5" s="4"/>
      <c r="I5" s="4"/>
      <c r="J5" s="4"/>
      <c r="K5" s="4"/>
      <c r="L5" s="4"/>
      <c r="M5" s="4"/>
      <c r="N5" s="4"/>
      <c r="O5" s="4"/>
      <c r="P5" s="4"/>
      <c r="Q5" s="4"/>
      <c r="R5" s="4"/>
      <c r="S5" s="4"/>
      <c r="T5" s="4"/>
      <c r="U5" s="4"/>
      <c r="V5" s="4"/>
      <c r="W5" s="4"/>
      <c r="X5" s="4"/>
      <c r="Y5" s="4"/>
      <c r="Z5" s="4"/>
    </row>
    <row r="6" ht="14.25" customHeight="1">
      <c r="A6" s="31" t="s">
        <v>31</v>
      </c>
      <c r="B6" s="32" t="s">
        <v>32</v>
      </c>
      <c r="C6" s="32" t="s">
        <v>33</v>
      </c>
      <c r="D6" s="32" t="s">
        <v>34</v>
      </c>
      <c r="E6" s="32" t="s">
        <v>35</v>
      </c>
      <c r="F6" s="34"/>
      <c r="G6" s="32" t="s">
        <v>36</v>
      </c>
      <c r="H6" s="34"/>
      <c r="I6" s="34"/>
      <c r="J6" s="34"/>
      <c r="K6" s="34"/>
      <c r="L6" s="34"/>
      <c r="M6" s="34"/>
      <c r="N6" s="34"/>
      <c r="O6" s="34"/>
      <c r="P6" s="34"/>
      <c r="Q6" s="34"/>
      <c r="R6" s="34"/>
      <c r="S6" s="34"/>
      <c r="T6" s="34"/>
      <c r="U6" s="34"/>
      <c r="V6" s="34"/>
      <c r="W6" s="34"/>
      <c r="X6" s="34"/>
      <c r="Y6" s="34"/>
      <c r="Z6" s="34"/>
    </row>
    <row r="7" ht="14.25" customHeight="1">
      <c r="A7" s="35"/>
      <c r="B7" s="36"/>
      <c r="C7" s="36"/>
      <c r="D7" s="36"/>
      <c r="E7" s="36"/>
      <c r="F7" s="34"/>
      <c r="G7" s="36"/>
      <c r="H7" s="34"/>
      <c r="I7" s="34"/>
      <c r="J7" s="34"/>
      <c r="K7" s="34"/>
      <c r="L7" s="34"/>
      <c r="M7" s="34"/>
      <c r="N7" s="34"/>
      <c r="O7" s="34"/>
      <c r="P7" s="34"/>
      <c r="Q7" s="34"/>
      <c r="R7" s="34"/>
      <c r="S7" s="34"/>
      <c r="T7" s="34"/>
      <c r="U7" s="34"/>
      <c r="V7" s="34"/>
      <c r="W7" s="34"/>
      <c r="X7" s="34"/>
      <c r="Y7" s="34"/>
      <c r="Z7" s="34"/>
    </row>
    <row r="8" ht="14.25" customHeight="1">
      <c r="A8" s="38"/>
      <c r="B8" s="38"/>
      <c r="C8" s="38"/>
      <c r="D8" s="4"/>
      <c r="E8" s="4"/>
      <c r="F8" s="4"/>
      <c r="G8" s="4"/>
      <c r="H8" s="4"/>
      <c r="I8" s="4"/>
      <c r="J8" s="4"/>
      <c r="K8" s="4"/>
      <c r="L8" s="4"/>
      <c r="M8" s="4"/>
      <c r="N8" s="4"/>
      <c r="O8" s="4"/>
      <c r="P8" s="4"/>
      <c r="Q8" s="4"/>
      <c r="R8" s="4"/>
      <c r="S8" s="4"/>
      <c r="T8" s="4"/>
      <c r="U8" s="4"/>
      <c r="V8" s="4"/>
      <c r="W8" s="4"/>
      <c r="X8" s="4"/>
      <c r="Y8" s="4"/>
      <c r="Z8" s="4"/>
    </row>
    <row r="9" ht="14.25" customHeight="1">
      <c r="A9" s="39" t="s">
        <v>145</v>
      </c>
      <c r="B9" s="38"/>
      <c r="C9" s="38"/>
      <c r="D9" s="40"/>
      <c r="E9" s="4"/>
      <c r="F9" s="4"/>
      <c r="G9" s="4"/>
      <c r="H9" s="4"/>
      <c r="I9" s="4"/>
      <c r="J9" s="4"/>
      <c r="K9" s="4"/>
      <c r="L9" s="4"/>
      <c r="M9" s="4"/>
      <c r="N9" s="4"/>
      <c r="O9" s="4"/>
      <c r="P9" s="4"/>
      <c r="Q9" s="4"/>
      <c r="R9" s="4"/>
      <c r="S9" s="4"/>
      <c r="T9" s="4"/>
      <c r="U9" s="4"/>
      <c r="V9" s="4"/>
      <c r="W9" s="4"/>
      <c r="X9" s="4"/>
      <c r="Y9" s="4"/>
      <c r="Z9" s="4"/>
    </row>
    <row r="10" ht="14.25" customHeight="1">
      <c r="A10" s="41" t="s">
        <v>146</v>
      </c>
      <c r="B10" s="42" t="s">
        <v>42</v>
      </c>
      <c r="C10" s="42">
        <v>3.0</v>
      </c>
      <c r="D10" s="43">
        <v>6.56</v>
      </c>
      <c r="E10" s="43">
        <v>5.828</v>
      </c>
      <c r="F10" s="4"/>
      <c r="G10" s="45" t="s">
        <v>147</v>
      </c>
      <c r="H10" s="4"/>
      <c r="I10" s="4"/>
      <c r="J10" s="4"/>
      <c r="K10" s="4"/>
      <c r="L10" s="4"/>
      <c r="M10" s="4"/>
      <c r="N10" s="4"/>
      <c r="O10" s="4"/>
      <c r="P10" s="4"/>
      <c r="Q10" s="4"/>
      <c r="R10" s="4"/>
      <c r="S10" s="4"/>
      <c r="T10" s="4"/>
      <c r="U10" s="4"/>
      <c r="V10" s="4"/>
      <c r="W10" s="4"/>
      <c r="X10" s="4"/>
      <c r="Y10" s="4"/>
      <c r="Z10" s="4"/>
    </row>
    <row r="11" ht="14.25" customHeight="1">
      <c r="A11" s="41" t="s">
        <v>148</v>
      </c>
      <c r="B11" s="42" t="s">
        <v>42</v>
      </c>
      <c r="C11" s="42">
        <v>3.0</v>
      </c>
      <c r="D11" s="43">
        <v>0.0</v>
      </c>
      <c r="E11" s="43">
        <v>0.0</v>
      </c>
      <c r="F11" s="4"/>
      <c r="G11" s="45" t="s">
        <v>149</v>
      </c>
      <c r="H11" s="4"/>
      <c r="I11" s="4"/>
      <c r="J11" s="4"/>
      <c r="K11" s="4"/>
      <c r="L11" s="4"/>
      <c r="M11" s="4"/>
      <c r="N11" s="4"/>
      <c r="O11" s="4"/>
      <c r="P11" s="4"/>
      <c r="Q11" s="4"/>
      <c r="R11" s="4"/>
      <c r="S11" s="4"/>
      <c r="T11" s="4"/>
      <c r="U11" s="4"/>
      <c r="V11" s="4"/>
      <c r="W11" s="4"/>
      <c r="X11" s="4"/>
      <c r="Y11" s="4"/>
      <c r="Z11" s="4"/>
    </row>
    <row r="12" ht="14.25" customHeight="1">
      <c r="A12" s="41" t="s">
        <v>150</v>
      </c>
      <c r="B12" s="42" t="s">
        <v>42</v>
      </c>
      <c r="C12" s="42">
        <v>3.0</v>
      </c>
      <c r="D12" s="43">
        <v>0.0</v>
      </c>
      <c r="E12" s="43">
        <v>0.0</v>
      </c>
      <c r="F12" s="4"/>
      <c r="G12" s="45" t="s">
        <v>151</v>
      </c>
      <c r="H12" s="4"/>
      <c r="I12" s="4"/>
      <c r="J12" s="4"/>
      <c r="K12" s="4"/>
      <c r="L12" s="4"/>
      <c r="M12" s="4"/>
      <c r="N12" s="4"/>
      <c r="O12" s="4"/>
      <c r="P12" s="4"/>
      <c r="Q12" s="4"/>
      <c r="R12" s="4"/>
      <c r="S12" s="4"/>
      <c r="T12" s="4"/>
      <c r="U12" s="4"/>
      <c r="V12" s="4"/>
      <c r="W12" s="4"/>
      <c r="X12" s="4"/>
      <c r="Y12" s="4"/>
      <c r="Z12" s="4"/>
    </row>
    <row r="13" ht="14.25" customHeight="1">
      <c r="A13" s="41" t="s">
        <v>152</v>
      </c>
      <c r="B13" s="42" t="s">
        <v>42</v>
      </c>
      <c r="C13" s="42">
        <v>3.0</v>
      </c>
      <c r="D13" s="43">
        <v>0.0</v>
      </c>
      <c r="E13" s="43">
        <v>0.0</v>
      </c>
      <c r="F13" s="4"/>
      <c r="G13" s="45" t="s">
        <v>153</v>
      </c>
      <c r="H13" s="4"/>
      <c r="I13" s="4"/>
      <c r="J13" s="4"/>
      <c r="K13" s="4"/>
      <c r="L13" s="4"/>
      <c r="M13" s="4"/>
      <c r="N13" s="4"/>
      <c r="O13" s="4"/>
      <c r="P13" s="4"/>
      <c r="Q13" s="4"/>
      <c r="R13" s="4"/>
      <c r="S13" s="4"/>
      <c r="T13" s="4"/>
      <c r="U13" s="4"/>
      <c r="V13" s="4"/>
      <c r="W13" s="4"/>
      <c r="X13" s="4"/>
      <c r="Y13" s="4"/>
      <c r="Z13" s="4"/>
    </row>
    <row r="14" ht="14.25" customHeight="1">
      <c r="A14" s="41" t="s">
        <v>154</v>
      </c>
      <c r="B14" s="42" t="s">
        <v>42</v>
      </c>
      <c r="C14" s="42">
        <v>3.0</v>
      </c>
      <c r="D14" s="43">
        <v>0.0</v>
      </c>
      <c r="E14" s="43">
        <v>0.0</v>
      </c>
      <c r="F14" s="4"/>
      <c r="G14" s="45" t="s">
        <v>155</v>
      </c>
      <c r="H14" s="4"/>
      <c r="I14" s="4"/>
      <c r="J14" s="4"/>
      <c r="K14" s="4"/>
      <c r="L14" s="4"/>
      <c r="M14" s="4"/>
      <c r="N14" s="4"/>
      <c r="O14" s="4"/>
      <c r="P14" s="4"/>
      <c r="Q14" s="4"/>
      <c r="R14" s="4"/>
      <c r="S14" s="4"/>
      <c r="T14" s="4"/>
      <c r="U14" s="4"/>
      <c r="V14" s="4"/>
      <c r="W14" s="4"/>
      <c r="X14" s="4"/>
      <c r="Y14" s="4"/>
      <c r="Z14" s="4"/>
    </row>
    <row r="15" ht="14.25" customHeight="1">
      <c r="A15" s="41" t="s">
        <v>156</v>
      </c>
      <c r="B15" s="42" t="s">
        <v>42</v>
      </c>
      <c r="C15" s="42">
        <v>3.0</v>
      </c>
      <c r="D15" s="43">
        <v>0.0</v>
      </c>
      <c r="E15" s="43">
        <v>0.0</v>
      </c>
      <c r="F15" s="4"/>
      <c r="G15" s="45" t="s">
        <v>157</v>
      </c>
      <c r="H15" s="4"/>
      <c r="I15" s="4"/>
      <c r="J15" s="4"/>
      <c r="K15" s="4"/>
      <c r="L15" s="4"/>
      <c r="M15" s="4"/>
      <c r="N15" s="4"/>
      <c r="O15" s="4"/>
      <c r="P15" s="4"/>
      <c r="Q15" s="4"/>
      <c r="R15" s="4"/>
      <c r="S15" s="4"/>
      <c r="T15" s="4"/>
      <c r="U15" s="4"/>
      <c r="V15" s="4"/>
      <c r="W15" s="4"/>
      <c r="X15" s="4"/>
      <c r="Y15" s="4"/>
      <c r="Z15" s="4"/>
    </row>
    <row r="16" ht="14.25" customHeight="1">
      <c r="A16" s="41" t="s">
        <v>158</v>
      </c>
      <c r="B16" s="42" t="s">
        <v>42</v>
      </c>
      <c r="C16" s="42">
        <v>3.0</v>
      </c>
      <c r="D16" s="44">
        <f t="shared" ref="D16:E16" si="1">SUM(D10:D15)</f>
        <v>6.56</v>
      </c>
      <c r="E16" s="44">
        <f t="shared" si="1"/>
        <v>5.828</v>
      </c>
      <c r="F16" s="4"/>
      <c r="G16" s="45" t="s">
        <v>159</v>
      </c>
      <c r="H16" s="4"/>
      <c r="I16" s="4"/>
      <c r="J16" s="4"/>
      <c r="K16" s="4"/>
      <c r="L16" s="4"/>
      <c r="M16" s="4"/>
      <c r="N16" s="4"/>
      <c r="O16" s="4"/>
      <c r="P16" s="4"/>
      <c r="Q16" s="4"/>
      <c r="R16" s="4"/>
      <c r="S16" s="4"/>
      <c r="T16" s="4"/>
      <c r="U16" s="4"/>
      <c r="V16" s="4"/>
      <c r="W16" s="4"/>
      <c r="X16" s="4"/>
      <c r="Y16" s="4"/>
      <c r="Z16" s="4"/>
    </row>
    <row r="17" ht="14.25" customHeight="1">
      <c r="A17" s="47"/>
      <c r="B17" s="48"/>
      <c r="C17" s="48"/>
      <c r="D17" s="48"/>
      <c r="E17" s="48"/>
      <c r="F17" s="4"/>
      <c r="G17" s="49"/>
      <c r="H17" s="4"/>
      <c r="I17" s="4"/>
      <c r="J17" s="4"/>
      <c r="K17" s="4"/>
      <c r="L17" s="4"/>
      <c r="M17" s="4"/>
      <c r="N17" s="4"/>
      <c r="O17" s="4"/>
      <c r="P17" s="4"/>
      <c r="Q17" s="4"/>
      <c r="R17" s="4"/>
      <c r="S17" s="4"/>
      <c r="T17" s="4"/>
      <c r="U17" s="4"/>
      <c r="V17" s="4"/>
      <c r="W17" s="4"/>
      <c r="X17" s="4"/>
      <c r="Y17" s="4"/>
      <c r="Z17" s="4"/>
    </row>
    <row r="18" ht="14.25" customHeight="1">
      <c r="A18" s="39" t="s">
        <v>160</v>
      </c>
      <c r="B18" s="48"/>
      <c r="C18" s="48"/>
      <c r="D18" s="48"/>
      <c r="E18" s="48"/>
      <c r="F18" s="4"/>
      <c r="G18" s="49"/>
      <c r="H18" s="4"/>
      <c r="I18" s="4"/>
      <c r="J18" s="4"/>
      <c r="K18" s="4"/>
      <c r="L18" s="4"/>
      <c r="M18" s="4"/>
      <c r="N18" s="4"/>
      <c r="O18" s="4"/>
      <c r="P18" s="4"/>
      <c r="Q18" s="4"/>
      <c r="R18" s="4"/>
      <c r="S18" s="4"/>
      <c r="T18" s="4"/>
      <c r="U18" s="4"/>
      <c r="V18" s="4"/>
      <c r="W18" s="4"/>
      <c r="X18" s="4"/>
      <c r="Y18" s="4"/>
      <c r="Z18" s="4"/>
    </row>
    <row r="19" ht="14.25" customHeight="1">
      <c r="A19" s="41" t="s">
        <v>161</v>
      </c>
      <c r="B19" s="42" t="s">
        <v>42</v>
      </c>
      <c r="C19" s="42">
        <v>3.0</v>
      </c>
      <c r="D19" s="43">
        <v>0.0</v>
      </c>
      <c r="E19" s="43">
        <v>0.0</v>
      </c>
      <c r="F19" s="4"/>
      <c r="G19" s="45" t="s">
        <v>162</v>
      </c>
      <c r="H19" s="4"/>
      <c r="I19" s="4"/>
      <c r="J19" s="4"/>
      <c r="K19" s="4"/>
      <c r="L19" s="4"/>
      <c r="M19" s="4"/>
      <c r="N19" s="4"/>
      <c r="O19" s="4"/>
      <c r="P19" s="4"/>
      <c r="Q19" s="4"/>
      <c r="R19" s="4"/>
      <c r="S19" s="4"/>
      <c r="T19" s="4"/>
      <c r="U19" s="4"/>
      <c r="V19" s="4"/>
      <c r="W19" s="4"/>
      <c r="X19" s="4"/>
      <c r="Y19" s="4"/>
      <c r="Z19" s="4"/>
    </row>
    <row r="20" ht="14.25" customHeight="1">
      <c r="A20" s="41" t="s">
        <v>163</v>
      </c>
      <c r="B20" s="42" t="s">
        <v>42</v>
      </c>
      <c r="C20" s="42">
        <v>3.0</v>
      </c>
      <c r="D20" s="43">
        <v>0.889</v>
      </c>
      <c r="E20" s="43">
        <v>0.851</v>
      </c>
      <c r="F20" s="4"/>
      <c r="G20" s="45" t="s">
        <v>164</v>
      </c>
      <c r="H20" s="4"/>
      <c r="I20" s="4"/>
      <c r="J20" s="4"/>
      <c r="K20" s="4"/>
      <c r="L20" s="4"/>
      <c r="M20" s="4"/>
      <c r="N20" s="4"/>
      <c r="O20" s="4"/>
      <c r="P20" s="4"/>
      <c r="Q20" s="4"/>
      <c r="R20" s="4"/>
      <c r="S20" s="4"/>
      <c r="T20" s="4"/>
      <c r="U20" s="4"/>
      <c r="V20" s="4"/>
      <c r="W20" s="4"/>
      <c r="X20" s="4"/>
      <c r="Y20" s="4"/>
      <c r="Z20" s="4"/>
    </row>
    <row r="21" ht="14.25" customHeight="1">
      <c r="A21" s="41" t="s">
        <v>154</v>
      </c>
      <c r="B21" s="42" t="s">
        <v>42</v>
      </c>
      <c r="C21" s="42">
        <v>3.0</v>
      </c>
      <c r="D21" s="43">
        <v>0.0</v>
      </c>
      <c r="E21" s="43">
        <v>0.0</v>
      </c>
      <c r="F21" s="4"/>
      <c r="G21" s="45" t="s">
        <v>165</v>
      </c>
      <c r="H21" s="4"/>
      <c r="I21" s="4"/>
      <c r="J21" s="4"/>
      <c r="K21" s="4"/>
      <c r="L21" s="4"/>
      <c r="M21" s="4"/>
      <c r="N21" s="4"/>
      <c r="O21" s="4"/>
      <c r="P21" s="4"/>
      <c r="Q21" s="4"/>
      <c r="R21" s="4"/>
      <c r="S21" s="4"/>
      <c r="T21" s="4"/>
      <c r="U21" s="4"/>
      <c r="V21" s="4"/>
      <c r="W21" s="4"/>
      <c r="X21" s="4"/>
      <c r="Y21" s="4"/>
      <c r="Z21" s="4"/>
    </row>
    <row r="22" ht="14.25" customHeight="1">
      <c r="A22" s="41" t="s">
        <v>166</v>
      </c>
      <c r="B22" s="42" t="s">
        <v>42</v>
      </c>
      <c r="C22" s="42">
        <v>3.0</v>
      </c>
      <c r="D22" s="43">
        <v>0.0</v>
      </c>
      <c r="E22" s="43">
        <v>0.0</v>
      </c>
      <c r="F22" s="4"/>
      <c r="G22" s="45" t="s">
        <v>167</v>
      </c>
      <c r="H22" s="4"/>
      <c r="I22" s="4"/>
      <c r="J22" s="4"/>
      <c r="K22" s="4"/>
      <c r="L22" s="4"/>
      <c r="M22" s="4"/>
      <c r="N22" s="4"/>
      <c r="O22" s="4"/>
      <c r="P22" s="4"/>
      <c r="Q22" s="4"/>
      <c r="R22" s="4"/>
      <c r="S22" s="4"/>
      <c r="T22" s="4"/>
      <c r="U22" s="4"/>
      <c r="V22" s="4"/>
      <c r="W22" s="4"/>
      <c r="X22" s="4"/>
      <c r="Y22" s="4"/>
      <c r="Z22" s="4"/>
    </row>
    <row r="23" ht="14.25" customHeight="1">
      <c r="A23" s="41" t="s">
        <v>168</v>
      </c>
      <c r="B23" s="42" t="s">
        <v>42</v>
      </c>
      <c r="C23" s="42">
        <v>3.0</v>
      </c>
      <c r="D23" s="44">
        <f t="shared" ref="D23:E23" si="2">SUM(D19:D22)</f>
        <v>0.889</v>
      </c>
      <c r="E23" s="44">
        <f t="shared" si="2"/>
        <v>0.851</v>
      </c>
      <c r="F23" s="4"/>
      <c r="G23" s="45" t="s">
        <v>169</v>
      </c>
      <c r="H23" s="4"/>
      <c r="I23" s="4"/>
      <c r="J23" s="4"/>
      <c r="K23" s="4"/>
      <c r="L23" s="4"/>
      <c r="M23" s="4"/>
      <c r="N23" s="4"/>
      <c r="O23" s="4"/>
      <c r="P23" s="4"/>
      <c r="Q23" s="4"/>
      <c r="R23" s="4"/>
      <c r="S23" s="4"/>
      <c r="T23" s="4"/>
      <c r="U23" s="4"/>
      <c r="V23" s="4"/>
      <c r="W23" s="4"/>
      <c r="X23" s="4"/>
      <c r="Y23" s="4"/>
      <c r="Z23" s="4"/>
    </row>
    <row r="24" ht="14.25" customHeight="1">
      <c r="A24" s="47"/>
      <c r="B24" s="48"/>
      <c r="C24" s="48"/>
      <c r="D24" s="48"/>
      <c r="E24" s="48"/>
      <c r="F24" s="4"/>
      <c r="G24" s="49"/>
      <c r="H24" s="4"/>
      <c r="I24" s="4"/>
      <c r="J24" s="4"/>
      <c r="K24" s="4"/>
      <c r="L24" s="4"/>
      <c r="M24" s="4"/>
      <c r="N24" s="4"/>
      <c r="O24" s="4"/>
      <c r="P24" s="4"/>
      <c r="Q24" s="4"/>
      <c r="R24" s="4"/>
      <c r="S24" s="4"/>
      <c r="T24" s="4"/>
      <c r="U24" s="4"/>
      <c r="V24" s="4"/>
      <c r="W24" s="4"/>
      <c r="X24" s="4"/>
      <c r="Y24" s="4"/>
      <c r="Z24" s="4"/>
    </row>
    <row r="25" ht="14.25" customHeight="1">
      <c r="A25" s="39" t="s">
        <v>170</v>
      </c>
      <c r="B25" s="48"/>
      <c r="C25" s="48"/>
      <c r="D25" s="48"/>
      <c r="E25" s="48"/>
      <c r="F25" s="4"/>
      <c r="G25" s="49"/>
      <c r="H25" s="4"/>
      <c r="I25" s="4"/>
      <c r="J25" s="4"/>
      <c r="K25" s="4"/>
      <c r="L25" s="4"/>
      <c r="M25" s="4"/>
      <c r="N25" s="4"/>
      <c r="O25" s="4"/>
      <c r="P25" s="4"/>
      <c r="Q25" s="4"/>
      <c r="R25" s="4"/>
      <c r="S25" s="4"/>
      <c r="T25" s="4"/>
      <c r="U25" s="4"/>
      <c r="V25" s="4"/>
      <c r="W25" s="4"/>
      <c r="X25" s="4"/>
      <c r="Y25" s="4"/>
      <c r="Z25" s="4"/>
    </row>
    <row r="26" ht="14.25" customHeight="1">
      <c r="A26" s="41" t="s">
        <v>171</v>
      </c>
      <c r="B26" s="42" t="s">
        <v>42</v>
      </c>
      <c r="C26" s="42">
        <v>3.0</v>
      </c>
      <c r="D26" s="43">
        <v>-4.405</v>
      </c>
      <c r="E26" s="43">
        <v>-4.03</v>
      </c>
      <c r="F26" s="4"/>
      <c r="G26" s="45" t="s">
        <v>172</v>
      </c>
      <c r="H26" s="4"/>
      <c r="I26" s="4"/>
      <c r="J26" s="4"/>
      <c r="K26" s="4"/>
      <c r="L26" s="4"/>
      <c r="M26" s="4"/>
      <c r="N26" s="4"/>
      <c r="O26" s="4"/>
      <c r="P26" s="4"/>
      <c r="Q26" s="4"/>
      <c r="R26" s="4"/>
      <c r="S26" s="4"/>
      <c r="T26" s="4"/>
      <c r="U26" s="4"/>
      <c r="V26" s="4"/>
      <c r="W26" s="4"/>
      <c r="X26" s="4"/>
      <c r="Y26" s="4"/>
      <c r="Z26" s="4"/>
    </row>
    <row r="27" ht="14.25" customHeight="1">
      <c r="A27" s="41" t="s">
        <v>173</v>
      </c>
      <c r="B27" s="42" t="s">
        <v>42</v>
      </c>
      <c r="C27" s="42">
        <v>3.0</v>
      </c>
      <c r="D27" s="43">
        <v>-0.007</v>
      </c>
      <c r="E27" s="43">
        <v>0.0</v>
      </c>
      <c r="F27" s="4"/>
      <c r="G27" s="45" t="s">
        <v>174</v>
      </c>
      <c r="H27" s="4"/>
      <c r="I27" s="4"/>
      <c r="J27" s="4"/>
      <c r="K27" s="4"/>
      <c r="L27" s="4"/>
      <c r="M27" s="4"/>
      <c r="N27" s="4"/>
      <c r="O27" s="4"/>
      <c r="P27" s="4"/>
      <c r="Q27" s="4"/>
      <c r="R27" s="4"/>
      <c r="S27" s="4"/>
      <c r="T27" s="4"/>
      <c r="U27" s="4"/>
      <c r="V27" s="4"/>
      <c r="W27" s="4"/>
      <c r="X27" s="4"/>
      <c r="Y27" s="4"/>
      <c r="Z27" s="4"/>
    </row>
    <row r="28" ht="14.25" customHeight="1">
      <c r="A28" s="41" t="s">
        <v>175</v>
      </c>
      <c r="B28" s="42" t="s">
        <v>42</v>
      </c>
      <c r="C28" s="42">
        <v>3.0</v>
      </c>
      <c r="D28" s="43">
        <v>0.0</v>
      </c>
      <c r="E28" s="43">
        <v>0.0</v>
      </c>
      <c r="F28" s="4"/>
      <c r="G28" s="45" t="s">
        <v>176</v>
      </c>
      <c r="H28" s="4"/>
      <c r="I28" s="4"/>
      <c r="J28" s="4"/>
      <c r="K28" s="4"/>
      <c r="L28" s="4"/>
      <c r="M28" s="4"/>
      <c r="N28" s="4"/>
      <c r="O28" s="4"/>
      <c r="P28" s="4"/>
      <c r="Q28" s="4"/>
      <c r="R28" s="4"/>
      <c r="S28" s="4"/>
      <c r="T28" s="4"/>
      <c r="U28" s="4"/>
      <c r="V28" s="4"/>
      <c r="W28" s="4"/>
      <c r="X28" s="4"/>
      <c r="Y28" s="4"/>
      <c r="Z28" s="4"/>
    </row>
    <row r="29" ht="14.25" customHeight="1">
      <c r="A29" s="41" t="s">
        <v>154</v>
      </c>
      <c r="B29" s="42" t="s">
        <v>42</v>
      </c>
      <c r="C29" s="42">
        <v>3.0</v>
      </c>
      <c r="D29" s="43">
        <v>0.0</v>
      </c>
      <c r="E29" s="43">
        <v>0.0</v>
      </c>
      <c r="F29" s="4"/>
      <c r="G29" s="45" t="s">
        <v>177</v>
      </c>
      <c r="H29" s="4"/>
      <c r="I29" s="4"/>
      <c r="J29" s="4"/>
      <c r="K29" s="4"/>
      <c r="L29" s="4"/>
      <c r="M29" s="4"/>
      <c r="N29" s="4"/>
      <c r="O29" s="4"/>
      <c r="P29" s="4"/>
      <c r="Q29" s="4"/>
      <c r="R29" s="4"/>
      <c r="S29" s="4"/>
      <c r="T29" s="4"/>
      <c r="U29" s="4"/>
      <c r="V29" s="4"/>
      <c r="W29" s="4"/>
      <c r="X29" s="4"/>
      <c r="Y29" s="4"/>
      <c r="Z29" s="4"/>
    </row>
    <row r="30" ht="14.25" customHeight="1">
      <c r="A30" s="41" t="s">
        <v>178</v>
      </c>
      <c r="B30" s="42" t="s">
        <v>42</v>
      </c>
      <c r="C30" s="42">
        <v>3.0</v>
      </c>
      <c r="D30" s="43">
        <v>0.0</v>
      </c>
      <c r="E30" s="43">
        <v>0.0</v>
      </c>
      <c r="F30" s="4"/>
      <c r="G30" s="45" t="s">
        <v>179</v>
      </c>
      <c r="H30" s="4"/>
      <c r="I30" s="4"/>
      <c r="J30" s="4"/>
      <c r="K30" s="4"/>
      <c r="L30" s="4"/>
      <c r="M30" s="4"/>
      <c r="N30" s="4"/>
      <c r="O30" s="4"/>
      <c r="P30" s="4"/>
      <c r="Q30" s="4"/>
      <c r="R30" s="4"/>
      <c r="S30" s="4"/>
      <c r="T30" s="4"/>
      <c r="U30" s="4"/>
      <c r="V30" s="4"/>
      <c r="W30" s="4"/>
      <c r="X30" s="4"/>
      <c r="Y30" s="4"/>
      <c r="Z30" s="4"/>
    </row>
    <row r="31" ht="14.25" customHeight="1">
      <c r="A31" s="41" t="s">
        <v>180</v>
      </c>
      <c r="B31" s="42" t="s">
        <v>42</v>
      </c>
      <c r="C31" s="42">
        <v>3.0</v>
      </c>
      <c r="D31" s="43">
        <v>-0.042</v>
      </c>
      <c r="E31" s="43">
        <v>-0.201</v>
      </c>
      <c r="F31" s="4"/>
      <c r="G31" s="45" t="s">
        <v>181</v>
      </c>
      <c r="H31" s="4"/>
      <c r="I31" s="4"/>
      <c r="J31" s="4"/>
      <c r="K31" s="4"/>
      <c r="L31" s="4"/>
      <c r="M31" s="4"/>
      <c r="N31" s="4"/>
      <c r="O31" s="4"/>
      <c r="P31" s="4"/>
      <c r="Q31" s="4"/>
      <c r="R31" s="4"/>
      <c r="S31" s="4"/>
      <c r="T31" s="4"/>
      <c r="U31" s="4"/>
      <c r="V31" s="4"/>
      <c r="W31" s="4"/>
      <c r="X31" s="4"/>
      <c r="Y31" s="4"/>
      <c r="Z31" s="4"/>
    </row>
    <row r="32" ht="14.25" customHeight="1">
      <c r="A32" s="41" t="s">
        <v>182</v>
      </c>
      <c r="B32" s="42" t="s">
        <v>42</v>
      </c>
      <c r="C32" s="42">
        <v>3.0</v>
      </c>
      <c r="D32" s="44">
        <f t="shared" ref="D32:E32" si="3">SUM(D26:D31)</f>
        <v>-4.454</v>
      </c>
      <c r="E32" s="44">
        <f t="shared" si="3"/>
        <v>-4.231</v>
      </c>
      <c r="F32" s="51"/>
      <c r="G32" s="45" t="s">
        <v>183</v>
      </c>
      <c r="H32" s="51"/>
      <c r="I32" s="4"/>
      <c r="J32" s="4"/>
      <c r="K32" s="4"/>
      <c r="L32" s="4"/>
      <c r="M32" s="4"/>
      <c r="N32" s="4"/>
      <c r="O32" s="4"/>
      <c r="P32" s="4"/>
      <c r="Q32" s="4"/>
      <c r="R32" s="4"/>
      <c r="S32" s="4"/>
      <c r="T32" s="4"/>
      <c r="U32" s="4"/>
      <c r="V32" s="4"/>
      <c r="W32" s="4"/>
      <c r="X32" s="4"/>
      <c r="Y32" s="4"/>
      <c r="Z32" s="4"/>
    </row>
    <row r="33" ht="14.25" customHeight="1">
      <c r="A33" s="47"/>
      <c r="B33" s="48"/>
      <c r="C33" s="48"/>
      <c r="D33" s="48"/>
      <c r="E33" s="48"/>
      <c r="F33" s="51"/>
      <c r="G33" s="52"/>
      <c r="H33" s="51"/>
      <c r="I33" s="4"/>
      <c r="J33" s="4"/>
      <c r="K33" s="4"/>
      <c r="L33" s="4"/>
      <c r="M33" s="4"/>
      <c r="N33" s="4"/>
      <c r="O33" s="4"/>
      <c r="P33" s="4"/>
      <c r="Q33" s="4"/>
      <c r="R33" s="4"/>
      <c r="S33" s="4"/>
      <c r="T33" s="4"/>
      <c r="U33" s="4"/>
      <c r="V33" s="4"/>
      <c r="W33" s="4"/>
      <c r="X33" s="4"/>
      <c r="Y33" s="4"/>
      <c r="Z33" s="4"/>
    </row>
    <row r="34" ht="14.25" customHeight="1">
      <c r="A34" s="41" t="s">
        <v>184</v>
      </c>
      <c r="B34" s="42" t="s">
        <v>42</v>
      </c>
      <c r="C34" s="42">
        <v>3.0</v>
      </c>
      <c r="D34" s="44">
        <f t="shared" ref="D34:E34" si="4">D23+D32</f>
        <v>-3.565</v>
      </c>
      <c r="E34" s="44">
        <f t="shared" si="4"/>
        <v>-3.38</v>
      </c>
      <c r="F34" s="51"/>
      <c r="G34" s="45" t="s">
        <v>185</v>
      </c>
      <c r="H34" s="51"/>
      <c r="I34" s="53"/>
      <c r="J34" s="4"/>
      <c r="K34" s="4"/>
      <c r="L34" s="4"/>
      <c r="M34" s="4"/>
      <c r="N34" s="4"/>
      <c r="O34" s="4"/>
      <c r="P34" s="4"/>
      <c r="Q34" s="4"/>
      <c r="R34" s="4"/>
      <c r="S34" s="4"/>
      <c r="T34" s="4"/>
      <c r="U34" s="4"/>
      <c r="V34" s="4"/>
      <c r="W34" s="4"/>
      <c r="X34" s="4"/>
      <c r="Y34" s="4"/>
      <c r="Z34" s="4"/>
    </row>
    <row r="35" ht="14.25" customHeight="1">
      <c r="A35" s="47"/>
      <c r="B35" s="48"/>
      <c r="C35" s="48"/>
      <c r="D35" s="48"/>
      <c r="E35" s="48"/>
      <c r="F35" s="51"/>
      <c r="G35" s="52"/>
      <c r="H35" s="51"/>
      <c r="I35" s="4"/>
      <c r="J35" s="4"/>
      <c r="K35" s="4"/>
      <c r="L35" s="4"/>
      <c r="M35" s="4"/>
      <c r="N35" s="4"/>
      <c r="O35" s="4"/>
      <c r="P35" s="4"/>
      <c r="Q35" s="4"/>
      <c r="R35" s="4"/>
      <c r="S35" s="4"/>
      <c r="T35" s="4"/>
      <c r="U35" s="4"/>
      <c r="V35" s="4"/>
      <c r="W35" s="4"/>
      <c r="X35" s="4"/>
      <c r="Y35" s="4"/>
      <c r="Z35" s="4"/>
    </row>
    <row r="36" ht="14.25" customHeight="1">
      <c r="A36" s="39" t="s">
        <v>186</v>
      </c>
      <c r="B36" s="48"/>
      <c r="C36" s="48"/>
      <c r="D36" s="48"/>
      <c r="E36" s="48"/>
      <c r="F36" s="51"/>
      <c r="G36" s="52"/>
      <c r="H36" s="51"/>
      <c r="I36" s="4"/>
      <c r="J36" s="4"/>
      <c r="K36" s="4"/>
      <c r="L36" s="4"/>
      <c r="M36" s="4"/>
      <c r="N36" s="4"/>
      <c r="O36" s="4"/>
      <c r="P36" s="4"/>
      <c r="Q36" s="4"/>
      <c r="R36" s="4"/>
      <c r="S36" s="4"/>
      <c r="T36" s="4"/>
      <c r="U36" s="4"/>
      <c r="V36" s="4"/>
      <c r="W36" s="4"/>
      <c r="X36" s="4"/>
      <c r="Y36" s="4"/>
      <c r="Z36" s="4"/>
    </row>
    <row r="37" ht="14.25" customHeight="1">
      <c r="A37" s="41" t="s">
        <v>171</v>
      </c>
      <c r="B37" s="42" t="s">
        <v>42</v>
      </c>
      <c r="C37" s="42">
        <v>3.0</v>
      </c>
      <c r="D37" s="43">
        <v>0.0</v>
      </c>
      <c r="E37" s="43">
        <v>0.0</v>
      </c>
      <c r="F37" s="51"/>
      <c r="G37" s="45" t="s">
        <v>187</v>
      </c>
      <c r="H37" s="51"/>
      <c r="I37" s="4"/>
      <c r="J37" s="4"/>
      <c r="K37" s="4"/>
      <c r="L37" s="4"/>
      <c r="M37" s="4"/>
      <c r="N37" s="4"/>
      <c r="O37" s="4"/>
      <c r="P37" s="4"/>
      <c r="Q37" s="4"/>
      <c r="R37" s="4"/>
      <c r="S37" s="4"/>
      <c r="T37" s="4"/>
      <c r="U37" s="4"/>
      <c r="V37" s="4"/>
      <c r="W37" s="4"/>
      <c r="X37" s="4"/>
      <c r="Y37" s="4"/>
      <c r="Z37" s="4"/>
    </row>
    <row r="38" ht="14.25" customHeight="1">
      <c r="A38" s="41" t="s">
        <v>175</v>
      </c>
      <c r="B38" s="42" t="s">
        <v>42</v>
      </c>
      <c r="C38" s="42">
        <v>3.0</v>
      </c>
      <c r="D38" s="43">
        <v>0.0</v>
      </c>
      <c r="E38" s="43">
        <v>0.0</v>
      </c>
      <c r="F38" s="51"/>
      <c r="G38" s="45" t="s">
        <v>188</v>
      </c>
      <c r="H38" s="51"/>
      <c r="I38" s="4"/>
      <c r="J38" s="4"/>
      <c r="K38" s="4"/>
      <c r="L38" s="4"/>
      <c r="M38" s="4"/>
      <c r="N38" s="4"/>
      <c r="O38" s="4"/>
      <c r="P38" s="4"/>
      <c r="Q38" s="4"/>
      <c r="R38" s="4"/>
      <c r="S38" s="4"/>
      <c r="T38" s="4"/>
      <c r="U38" s="4"/>
      <c r="V38" s="4"/>
      <c r="W38" s="4"/>
      <c r="X38" s="4"/>
      <c r="Y38" s="4"/>
      <c r="Z38" s="4"/>
    </row>
    <row r="39" ht="14.25" customHeight="1">
      <c r="A39" s="41" t="s">
        <v>154</v>
      </c>
      <c r="B39" s="42" t="s">
        <v>42</v>
      </c>
      <c r="C39" s="42">
        <v>3.0</v>
      </c>
      <c r="D39" s="43">
        <v>0.0</v>
      </c>
      <c r="E39" s="43">
        <v>0.0</v>
      </c>
      <c r="F39" s="51"/>
      <c r="G39" s="45" t="s">
        <v>189</v>
      </c>
      <c r="H39" s="51"/>
      <c r="I39" s="2"/>
      <c r="J39" s="2"/>
      <c r="K39" s="2"/>
      <c r="L39" s="2"/>
      <c r="M39" s="2"/>
      <c r="N39" s="2"/>
      <c r="O39" s="2"/>
      <c r="P39" s="2"/>
      <c r="Q39" s="2"/>
      <c r="R39" s="2"/>
      <c r="S39" s="2"/>
      <c r="T39" s="2"/>
      <c r="U39" s="2"/>
      <c r="V39" s="2"/>
      <c r="W39" s="2"/>
      <c r="X39" s="2"/>
      <c r="Y39" s="2"/>
      <c r="Z39" s="2"/>
    </row>
    <row r="40" ht="14.25" customHeight="1">
      <c r="A40" s="41" t="s">
        <v>190</v>
      </c>
      <c r="B40" s="42" t="s">
        <v>42</v>
      </c>
      <c r="C40" s="42">
        <v>3.0</v>
      </c>
      <c r="D40" s="43">
        <v>0.0</v>
      </c>
      <c r="E40" s="43">
        <v>0.0</v>
      </c>
      <c r="F40" s="51"/>
      <c r="G40" s="45" t="s">
        <v>191</v>
      </c>
      <c r="H40" s="51"/>
      <c r="I40" s="2"/>
      <c r="J40" s="2"/>
      <c r="K40" s="2"/>
      <c r="L40" s="2"/>
      <c r="M40" s="2"/>
      <c r="N40" s="2"/>
      <c r="O40" s="2"/>
      <c r="P40" s="2"/>
      <c r="Q40" s="2"/>
      <c r="R40" s="2"/>
      <c r="S40" s="2"/>
      <c r="T40" s="2"/>
      <c r="U40" s="2"/>
      <c r="V40" s="2"/>
      <c r="W40" s="2"/>
      <c r="X40" s="2"/>
      <c r="Y40" s="2"/>
      <c r="Z40" s="2"/>
    </row>
    <row r="41" ht="14.25" customHeight="1">
      <c r="A41" s="41" t="s">
        <v>180</v>
      </c>
      <c r="B41" s="42" t="s">
        <v>42</v>
      </c>
      <c r="C41" s="42">
        <v>3.0</v>
      </c>
      <c r="D41" s="43">
        <v>0.0</v>
      </c>
      <c r="E41" s="43">
        <v>0.0</v>
      </c>
      <c r="F41" s="51"/>
      <c r="G41" s="45" t="s">
        <v>192</v>
      </c>
      <c r="H41" s="51"/>
      <c r="I41" s="2"/>
      <c r="J41" s="2"/>
      <c r="K41" s="2"/>
      <c r="L41" s="2"/>
      <c r="M41" s="2"/>
      <c r="N41" s="2"/>
      <c r="O41" s="2"/>
      <c r="P41" s="2"/>
      <c r="Q41" s="2"/>
      <c r="R41" s="2"/>
      <c r="S41" s="2"/>
      <c r="T41" s="2"/>
      <c r="U41" s="2"/>
      <c r="V41" s="2"/>
      <c r="W41" s="2"/>
      <c r="X41" s="2"/>
      <c r="Y41" s="2"/>
      <c r="Z41" s="2"/>
    </row>
    <row r="42" ht="14.25" customHeight="1">
      <c r="A42" s="41" t="s">
        <v>193</v>
      </c>
      <c r="B42" s="42" t="s">
        <v>42</v>
      </c>
      <c r="C42" s="42">
        <v>3.0</v>
      </c>
      <c r="D42" s="43">
        <v>-2.284</v>
      </c>
      <c r="E42" s="43">
        <v>-1.518</v>
      </c>
      <c r="F42" s="51"/>
      <c r="G42" s="45" t="s">
        <v>194</v>
      </c>
      <c r="H42" s="51"/>
      <c r="I42" s="2"/>
      <c r="J42" s="2"/>
      <c r="K42" s="2"/>
      <c r="L42" s="2"/>
      <c r="M42" s="2"/>
      <c r="N42" s="2"/>
      <c r="O42" s="2"/>
      <c r="P42" s="2"/>
      <c r="Q42" s="2"/>
      <c r="R42" s="2"/>
      <c r="S42" s="2"/>
      <c r="T42" s="2"/>
      <c r="U42" s="2"/>
      <c r="V42" s="2"/>
      <c r="W42" s="2"/>
      <c r="X42" s="2"/>
      <c r="Y42" s="2"/>
      <c r="Z42" s="2"/>
    </row>
    <row r="43" ht="14.25" customHeight="1">
      <c r="A43" s="41" t="s">
        <v>195</v>
      </c>
      <c r="B43" s="42" t="s">
        <v>42</v>
      </c>
      <c r="C43" s="42">
        <v>3.0</v>
      </c>
      <c r="D43" s="43">
        <v>0.0</v>
      </c>
      <c r="E43" s="43">
        <v>0.0</v>
      </c>
      <c r="F43" s="51"/>
      <c r="G43" s="45" t="s">
        <v>196</v>
      </c>
      <c r="H43" s="51"/>
      <c r="I43" s="2"/>
      <c r="J43" s="2"/>
      <c r="K43" s="2"/>
      <c r="L43" s="2"/>
      <c r="M43" s="2"/>
      <c r="N43" s="2"/>
      <c r="O43" s="2"/>
      <c r="P43" s="2"/>
      <c r="Q43" s="2"/>
      <c r="R43" s="2"/>
      <c r="S43" s="2"/>
      <c r="T43" s="2"/>
      <c r="U43" s="2"/>
      <c r="V43" s="2"/>
      <c r="W43" s="2"/>
      <c r="X43" s="2"/>
      <c r="Y43" s="2"/>
      <c r="Z43" s="2"/>
    </row>
    <row r="44" ht="14.25" customHeight="1">
      <c r="A44" s="41" t="s">
        <v>197</v>
      </c>
      <c r="B44" s="42" t="s">
        <v>42</v>
      </c>
      <c r="C44" s="42">
        <v>3.0</v>
      </c>
      <c r="D44" s="43">
        <v>0.0</v>
      </c>
      <c r="E44" s="43">
        <v>0.0</v>
      </c>
      <c r="F44" s="51"/>
      <c r="G44" s="45" t="s">
        <v>198</v>
      </c>
      <c r="H44" s="51"/>
      <c r="I44" s="2"/>
      <c r="J44" s="2"/>
      <c r="K44" s="2"/>
      <c r="L44" s="2"/>
      <c r="M44" s="2"/>
      <c r="N44" s="2"/>
      <c r="O44" s="2"/>
      <c r="P44" s="2"/>
      <c r="Q44" s="2"/>
      <c r="R44" s="2"/>
      <c r="S44" s="2"/>
      <c r="T44" s="2"/>
      <c r="U44" s="2"/>
      <c r="V44" s="2"/>
      <c r="W44" s="2"/>
      <c r="X44" s="2"/>
      <c r="Y44" s="2"/>
      <c r="Z44" s="2"/>
    </row>
    <row r="45" ht="14.25" customHeight="1">
      <c r="A45" s="41" t="s">
        <v>121</v>
      </c>
      <c r="B45" s="42" t="s">
        <v>42</v>
      </c>
      <c r="C45" s="42">
        <v>3.0</v>
      </c>
      <c r="D45" s="43">
        <v>0.0</v>
      </c>
      <c r="E45" s="43">
        <v>0.0</v>
      </c>
      <c r="F45" s="51"/>
      <c r="G45" s="45" t="s">
        <v>199</v>
      </c>
      <c r="H45" s="51"/>
      <c r="I45" s="2"/>
      <c r="J45" s="2"/>
      <c r="K45" s="2"/>
      <c r="L45" s="2"/>
      <c r="M45" s="2"/>
      <c r="N45" s="2"/>
      <c r="O45" s="2"/>
      <c r="P45" s="2"/>
      <c r="Q45" s="2"/>
      <c r="R45" s="2"/>
      <c r="S45" s="2"/>
      <c r="T45" s="2"/>
      <c r="U45" s="2"/>
      <c r="V45" s="2"/>
      <c r="W45" s="2"/>
      <c r="X45" s="2"/>
      <c r="Y45" s="2"/>
      <c r="Z45" s="2"/>
    </row>
    <row r="46" ht="14.25" customHeight="1">
      <c r="A46" s="41" t="s">
        <v>200</v>
      </c>
      <c r="B46" s="42" t="s">
        <v>42</v>
      </c>
      <c r="C46" s="42">
        <v>3.0</v>
      </c>
      <c r="D46" s="44">
        <f t="shared" ref="D46:E46" si="5">SUM(D37:D45)</f>
        <v>-2.284</v>
      </c>
      <c r="E46" s="44">
        <f t="shared" si="5"/>
        <v>-1.518</v>
      </c>
      <c r="F46" s="51"/>
      <c r="G46" s="45" t="s">
        <v>201</v>
      </c>
      <c r="H46" s="51"/>
      <c r="I46" s="2"/>
      <c r="J46" s="2"/>
      <c r="K46" s="2"/>
      <c r="L46" s="2"/>
      <c r="M46" s="2"/>
      <c r="N46" s="2"/>
      <c r="O46" s="2"/>
      <c r="P46" s="2"/>
      <c r="Q46" s="2"/>
      <c r="R46" s="2"/>
      <c r="S46" s="2"/>
      <c r="T46" s="2"/>
      <c r="U46" s="2"/>
      <c r="V46" s="2"/>
      <c r="W46" s="2"/>
      <c r="X46" s="2"/>
      <c r="Y46" s="2"/>
      <c r="Z46" s="2"/>
    </row>
    <row r="47" ht="14.25" customHeight="1">
      <c r="A47" s="47"/>
      <c r="B47" s="48"/>
      <c r="C47" s="48"/>
      <c r="D47" s="48"/>
      <c r="E47" s="48"/>
      <c r="F47" s="51"/>
      <c r="G47" s="52"/>
      <c r="H47" s="51"/>
      <c r="I47" s="2"/>
      <c r="J47" s="2"/>
      <c r="K47" s="2"/>
      <c r="L47" s="2"/>
      <c r="M47" s="2"/>
      <c r="N47" s="2"/>
      <c r="O47" s="2"/>
      <c r="P47" s="2"/>
      <c r="Q47" s="2"/>
      <c r="R47" s="2"/>
      <c r="S47" s="2"/>
      <c r="T47" s="2"/>
      <c r="U47" s="2"/>
      <c r="V47" s="2"/>
      <c r="W47" s="2"/>
      <c r="X47" s="2"/>
      <c r="Y47" s="2"/>
      <c r="Z47" s="2"/>
    </row>
    <row r="48" ht="14.25" customHeight="1">
      <c r="A48" s="41" t="s">
        <v>202</v>
      </c>
      <c r="B48" s="42" t="s">
        <v>42</v>
      </c>
      <c r="C48" s="42">
        <v>3.0</v>
      </c>
      <c r="D48" s="44">
        <f t="shared" ref="D48:E48" si="6">D16+D34+D46</f>
        <v>0.711</v>
      </c>
      <c r="E48" s="44">
        <f t="shared" si="6"/>
        <v>0.93</v>
      </c>
      <c r="F48" s="51"/>
      <c r="G48" s="45" t="s">
        <v>203</v>
      </c>
      <c r="H48" s="51"/>
      <c r="I48" s="53"/>
      <c r="J48" s="2"/>
      <c r="K48" s="2"/>
      <c r="L48" s="2"/>
      <c r="M48" s="2"/>
      <c r="N48" s="2"/>
      <c r="O48" s="2"/>
      <c r="P48" s="2"/>
      <c r="Q48" s="2"/>
      <c r="R48" s="2"/>
      <c r="S48" s="2"/>
      <c r="T48" s="2"/>
      <c r="U48" s="2"/>
      <c r="V48" s="2"/>
      <c r="W48" s="2"/>
      <c r="X48" s="2"/>
      <c r="Y48" s="2"/>
      <c r="Z48" s="2"/>
    </row>
    <row r="49" ht="14.25" customHeight="1">
      <c r="A49" s="47"/>
      <c r="B49" s="48"/>
      <c r="C49" s="48"/>
      <c r="D49" s="48"/>
      <c r="E49" s="48"/>
      <c r="F49" s="51"/>
      <c r="G49" s="52"/>
      <c r="H49" s="51"/>
      <c r="I49" s="2"/>
      <c r="J49" s="2"/>
      <c r="K49" s="2"/>
      <c r="L49" s="2"/>
      <c r="M49" s="2"/>
      <c r="N49" s="2"/>
      <c r="O49" s="2"/>
      <c r="P49" s="2"/>
      <c r="Q49" s="2"/>
      <c r="R49" s="2"/>
      <c r="S49" s="2"/>
      <c r="T49" s="2"/>
      <c r="U49" s="2"/>
      <c r="V49" s="2"/>
      <c r="W49" s="2"/>
      <c r="X49" s="2"/>
      <c r="Y49" s="2"/>
      <c r="Z49" s="2"/>
    </row>
    <row r="50" ht="14.25" customHeight="1">
      <c r="A50" s="39" t="s">
        <v>204</v>
      </c>
      <c r="B50" s="48"/>
      <c r="C50" s="48"/>
      <c r="D50" s="48"/>
      <c r="E50" s="48"/>
      <c r="F50" s="51"/>
      <c r="G50" s="52"/>
      <c r="H50" s="51"/>
      <c r="I50" s="2"/>
      <c r="J50" s="2"/>
      <c r="K50" s="2"/>
      <c r="L50" s="2"/>
      <c r="M50" s="2"/>
      <c r="N50" s="2"/>
      <c r="O50" s="2"/>
      <c r="P50" s="2"/>
      <c r="Q50" s="2"/>
      <c r="R50" s="2"/>
      <c r="S50" s="2"/>
      <c r="T50" s="2"/>
      <c r="U50" s="2"/>
      <c r="V50" s="2"/>
      <c r="W50" s="2"/>
      <c r="X50" s="2"/>
      <c r="Y50" s="2"/>
      <c r="Z50" s="2"/>
    </row>
    <row r="51" ht="14.25" customHeight="1">
      <c r="A51" s="41" t="s">
        <v>205</v>
      </c>
      <c r="B51" s="42" t="s">
        <v>42</v>
      </c>
      <c r="C51" s="42">
        <v>3.0</v>
      </c>
      <c r="D51" s="43">
        <v>0.0</v>
      </c>
      <c r="E51" s="43">
        <v>0.0</v>
      </c>
      <c r="F51" s="51"/>
      <c r="G51" s="45" t="s">
        <v>206</v>
      </c>
      <c r="H51" s="51"/>
      <c r="I51" s="2"/>
      <c r="J51" s="2"/>
      <c r="K51" s="2"/>
      <c r="L51" s="2"/>
      <c r="M51" s="2"/>
      <c r="N51" s="2"/>
      <c r="O51" s="2"/>
      <c r="P51" s="2"/>
      <c r="Q51" s="2"/>
      <c r="R51" s="2"/>
      <c r="S51" s="2"/>
      <c r="T51" s="2"/>
      <c r="U51" s="2"/>
      <c r="V51" s="2"/>
      <c r="W51" s="2"/>
      <c r="X51" s="2"/>
      <c r="Y51" s="2"/>
      <c r="Z51" s="2"/>
    </row>
    <row r="52" ht="14.25" customHeight="1">
      <c r="A52" s="41" t="s">
        <v>207</v>
      </c>
      <c r="B52" s="42" t="s">
        <v>42</v>
      </c>
      <c r="C52" s="42">
        <v>3.0</v>
      </c>
      <c r="D52" s="43">
        <v>0.711</v>
      </c>
      <c r="E52" s="43">
        <v>0.93</v>
      </c>
      <c r="F52" s="51"/>
      <c r="G52" s="45" t="s">
        <v>208</v>
      </c>
      <c r="H52" s="51"/>
      <c r="I52" s="2"/>
      <c r="J52" s="2"/>
      <c r="K52" s="2"/>
      <c r="L52" s="2"/>
      <c r="M52" s="2"/>
      <c r="N52" s="2"/>
      <c r="O52" s="2"/>
      <c r="P52" s="2"/>
      <c r="Q52" s="2"/>
      <c r="R52" s="2"/>
      <c r="S52" s="2"/>
      <c r="T52" s="2"/>
      <c r="U52" s="2"/>
      <c r="V52" s="2"/>
      <c r="W52" s="2"/>
      <c r="X52" s="2"/>
      <c r="Y52" s="2"/>
      <c r="Z52" s="2"/>
    </row>
    <row r="53" ht="14.25" customHeight="1">
      <c r="A53" s="41" t="s">
        <v>209</v>
      </c>
      <c r="B53" s="42" t="s">
        <v>42</v>
      </c>
      <c r="C53" s="42">
        <v>3.0</v>
      </c>
      <c r="D53" s="54">
        <f t="shared" ref="D53:E53" si="7">D48</f>
        <v>0.711</v>
      </c>
      <c r="E53" s="54">
        <f t="shared" si="7"/>
        <v>0.93</v>
      </c>
      <c r="F53" s="51"/>
      <c r="G53" s="45" t="s">
        <v>210</v>
      </c>
      <c r="H53" s="51"/>
      <c r="I53" s="53"/>
      <c r="J53" s="2"/>
      <c r="K53" s="2"/>
      <c r="L53" s="2"/>
      <c r="M53" s="2"/>
      <c r="N53" s="2"/>
      <c r="O53" s="2"/>
      <c r="P53" s="2"/>
      <c r="Q53" s="2"/>
      <c r="R53" s="2"/>
      <c r="S53" s="2"/>
      <c r="T53" s="2"/>
      <c r="U53" s="2"/>
      <c r="V53" s="2"/>
      <c r="W53" s="2"/>
      <c r="X53" s="2"/>
      <c r="Y53" s="2"/>
      <c r="Z53" s="2"/>
    </row>
    <row r="54" ht="14.25" customHeight="1">
      <c r="A54" s="47"/>
      <c r="B54" s="48"/>
      <c r="C54" s="48"/>
      <c r="D54" s="48"/>
      <c r="E54" s="48"/>
      <c r="F54" s="51"/>
      <c r="G54" s="52"/>
      <c r="H54" s="51"/>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6:A7"/>
    <mergeCell ref="B6:B7"/>
    <mergeCell ref="C6:C7"/>
    <mergeCell ref="D6:D7"/>
    <mergeCell ref="E6:E7"/>
    <mergeCell ref="G6:G7"/>
  </mergeCell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1" width="40.63"/>
    <col customWidth="1" min="2" max="3" width="9.38"/>
    <col customWidth="1" min="4" max="5" width="9.5"/>
    <col customWidth="1" min="6" max="6" width="1.38"/>
    <col customWidth="1" min="7" max="7" width="8.38"/>
    <col customWidth="1" min="8" max="8" width="1.88"/>
    <col customWidth="1" min="9" max="26" width="9.0"/>
  </cols>
  <sheetData>
    <row r="1" ht="14.25" customHeight="1">
      <c r="A1" s="1" t="s">
        <v>211</v>
      </c>
      <c r="B1" s="1"/>
      <c r="C1" s="1"/>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212</v>
      </c>
      <c r="B3" s="3"/>
      <c r="C3" s="3"/>
      <c r="D3" s="3"/>
      <c r="E3" s="29" t="str">
        <f>Cover!C11</f>
        <v>Veolia Water Projects Ltd</v>
      </c>
      <c r="F3" s="3"/>
      <c r="G3" s="3"/>
      <c r="H3" s="4"/>
      <c r="I3" s="4"/>
      <c r="J3" s="4"/>
      <c r="K3" s="4"/>
      <c r="L3" s="4"/>
      <c r="M3" s="4"/>
      <c r="N3" s="4"/>
      <c r="O3" s="4"/>
      <c r="P3" s="4"/>
      <c r="Q3" s="4"/>
      <c r="R3" s="4"/>
      <c r="S3" s="4"/>
      <c r="T3" s="4"/>
      <c r="U3" s="4"/>
      <c r="V3" s="4"/>
      <c r="W3" s="4"/>
      <c r="X3" s="4"/>
      <c r="Y3" s="4"/>
      <c r="Z3" s="4"/>
    </row>
    <row r="4" ht="14.25" customHeight="1">
      <c r="A4" s="5"/>
      <c r="B4" s="5"/>
      <c r="C4" s="5"/>
      <c r="D4" s="5"/>
      <c r="E4" s="5"/>
      <c r="F4" s="4"/>
      <c r="G4" s="6"/>
      <c r="H4" s="4"/>
      <c r="I4" s="4"/>
      <c r="J4" s="4"/>
      <c r="K4" s="4"/>
      <c r="L4" s="4"/>
      <c r="M4" s="4"/>
      <c r="N4" s="4"/>
      <c r="O4" s="4"/>
      <c r="P4" s="4"/>
      <c r="Q4" s="4"/>
      <c r="R4" s="4"/>
      <c r="S4" s="4"/>
      <c r="T4" s="4"/>
      <c r="U4" s="4"/>
      <c r="V4" s="4"/>
      <c r="W4" s="4"/>
      <c r="X4" s="4"/>
      <c r="Y4" s="4"/>
      <c r="Z4" s="4"/>
    </row>
    <row r="5" ht="14.25" customHeight="1">
      <c r="A5" s="30"/>
      <c r="B5" s="30"/>
      <c r="C5" s="30"/>
      <c r="D5" s="30">
        <v>1.0</v>
      </c>
      <c r="E5" s="30">
        <v>2.0</v>
      </c>
      <c r="F5" s="30"/>
      <c r="G5" s="30"/>
      <c r="H5" s="4"/>
      <c r="I5" s="4"/>
      <c r="J5" s="4"/>
      <c r="K5" s="4"/>
      <c r="L5" s="4"/>
      <c r="M5" s="4"/>
      <c r="N5" s="4"/>
      <c r="O5" s="4"/>
      <c r="P5" s="4"/>
      <c r="Q5" s="4"/>
      <c r="R5" s="4"/>
      <c r="S5" s="4"/>
      <c r="T5" s="4"/>
      <c r="U5" s="4"/>
      <c r="V5" s="4"/>
      <c r="W5" s="4"/>
      <c r="X5" s="4"/>
      <c r="Y5" s="4"/>
      <c r="Z5" s="4"/>
    </row>
    <row r="6" ht="14.25" customHeight="1">
      <c r="A6" s="31" t="s">
        <v>31</v>
      </c>
      <c r="B6" s="32" t="s">
        <v>32</v>
      </c>
      <c r="C6" s="32" t="s">
        <v>33</v>
      </c>
      <c r="D6" s="32" t="s">
        <v>34</v>
      </c>
      <c r="E6" s="32" t="s">
        <v>35</v>
      </c>
      <c r="F6" s="34"/>
      <c r="G6" s="32" t="s">
        <v>36</v>
      </c>
      <c r="H6" s="34"/>
      <c r="I6" s="34"/>
      <c r="J6" s="34"/>
      <c r="K6" s="34"/>
      <c r="L6" s="34"/>
      <c r="M6" s="34"/>
      <c r="N6" s="34"/>
      <c r="O6" s="34"/>
      <c r="P6" s="34"/>
      <c r="Q6" s="34"/>
      <c r="R6" s="34"/>
      <c r="S6" s="34"/>
      <c r="T6" s="34"/>
      <c r="U6" s="34"/>
      <c r="V6" s="34"/>
      <c r="W6" s="34"/>
      <c r="X6" s="34"/>
      <c r="Y6" s="34"/>
      <c r="Z6" s="34"/>
    </row>
    <row r="7" ht="14.25" customHeight="1">
      <c r="A7" s="35"/>
      <c r="B7" s="36"/>
      <c r="C7" s="36"/>
      <c r="D7" s="36"/>
      <c r="E7" s="36"/>
      <c r="F7" s="34"/>
      <c r="G7" s="36"/>
      <c r="H7" s="34"/>
      <c r="I7" s="34"/>
      <c r="J7" s="34"/>
      <c r="K7" s="34"/>
      <c r="L7" s="34"/>
      <c r="M7" s="34"/>
      <c r="N7" s="34"/>
      <c r="O7" s="34"/>
      <c r="P7" s="34"/>
      <c r="Q7" s="34"/>
      <c r="R7" s="34"/>
      <c r="S7" s="34"/>
      <c r="T7" s="34"/>
      <c r="U7" s="34"/>
      <c r="V7" s="34"/>
      <c r="W7" s="34"/>
      <c r="X7" s="34"/>
      <c r="Y7" s="34"/>
      <c r="Z7" s="34"/>
    </row>
    <row r="8" ht="14.25" customHeight="1">
      <c r="A8" s="38"/>
      <c r="B8" s="38"/>
      <c r="C8" s="38"/>
      <c r="D8" s="4"/>
      <c r="E8" s="4"/>
      <c r="F8" s="4"/>
      <c r="G8" s="4"/>
      <c r="H8" s="4"/>
      <c r="I8" s="4"/>
      <c r="J8" s="4"/>
      <c r="K8" s="4"/>
      <c r="L8" s="4"/>
      <c r="M8" s="4"/>
      <c r="N8" s="4"/>
      <c r="O8" s="4"/>
      <c r="P8" s="4"/>
      <c r="Q8" s="4"/>
      <c r="R8" s="4"/>
      <c r="S8" s="4"/>
      <c r="T8" s="4"/>
      <c r="U8" s="4"/>
      <c r="V8" s="4"/>
      <c r="W8" s="4"/>
      <c r="X8" s="4"/>
      <c r="Y8" s="4"/>
      <c r="Z8" s="4"/>
    </row>
    <row r="9" ht="14.25" customHeight="1">
      <c r="A9" s="39" t="s">
        <v>213</v>
      </c>
      <c r="B9" s="38"/>
      <c r="C9" s="38"/>
      <c r="D9" s="40"/>
      <c r="E9" s="4"/>
      <c r="F9" s="4"/>
      <c r="G9" s="4"/>
      <c r="H9" s="4"/>
      <c r="I9" s="4"/>
      <c r="J9" s="4"/>
      <c r="K9" s="4"/>
      <c r="L9" s="4"/>
      <c r="M9" s="4"/>
      <c r="N9" s="4"/>
      <c r="O9" s="4"/>
      <c r="P9" s="4"/>
      <c r="Q9" s="4"/>
      <c r="R9" s="4"/>
      <c r="S9" s="4"/>
      <c r="T9" s="4"/>
      <c r="U9" s="4"/>
      <c r="V9" s="4"/>
      <c r="W9" s="4"/>
      <c r="X9" s="4"/>
      <c r="Y9" s="4"/>
      <c r="Z9" s="4"/>
    </row>
    <row r="10" ht="14.25" customHeight="1">
      <c r="A10" s="41" t="s">
        <v>106</v>
      </c>
      <c r="B10" s="42" t="s">
        <v>42</v>
      </c>
      <c r="C10" s="42">
        <v>3.0</v>
      </c>
      <c r="D10" s="54">
        <f>'F1'!F50</f>
        <v>-0.386</v>
      </c>
      <c r="E10" s="54">
        <f>'F1'!I50</f>
        <v>0.425</v>
      </c>
      <c r="F10" s="4"/>
      <c r="G10" s="45" t="s">
        <v>214</v>
      </c>
      <c r="H10" s="4"/>
      <c r="I10" s="4"/>
      <c r="J10" s="4"/>
      <c r="K10" s="4"/>
      <c r="L10" s="4"/>
      <c r="M10" s="4"/>
      <c r="N10" s="4"/>
      <c r="O10" s="4"/>
      <c r="P10" s="4"/>
      <c r="Q10" s="4"/>
      <c r="R10" s="4"/>
      <c r="S10" s="4"/>
      <c r="T10" s="4"/>
      <c r="U10" s="4"/>
      <c r="V10" s="4"/>
      <c r="W10" s="4"/>
      <c r="X10" s="4"/>
      <c r="Y10" s="4"/>
      <c r="Z10" s="4"/>
    </row>
    <row r="11" ht="14.25" customHeight="1">
      <c r="A11" s="41" t="s">
        <v>109</v>
      </c>
      <c r="B11" s="42" t="s">
        <v>42</v>
      </c>
      <c r="C11" s="42">
        <v>3.0</v>
      </c>
      <c r="D11" s="43">
        <v>0.0</v>
      </c>
      <c r="E11" s="43">
        <v>0.0</v>
      </c>
      <c r="F11" s="4"/>
      <c r="G11" s="45" t="s">
        <v>215</v>
      </c>
      <c r="H11" s="4"/>
      <c r="I11" s="4"/>
      <c r="J11" s="4"/>
      <c r="K11" s="4"/>
      <c r="L11" s="4"/>
      <c r="M11" s="4"/>
      <c r="N11" s="4"/>
      <c r="O11" s="4"/>
      <c r="P11" s="4"/>
      <c r="Q11" s="4"/>
      <c r="R11" s="4"/>
      <c r="S11" s="4"/>
      <c r="T11" s="4"/>
      <c r="U11" s="4"/>
      <c r="V11" s="4"/>
      <c r="W11" s="4"/>
      <c r="X11" s="4"/>
      <c r="Y11" s="4"/>
      <c r="Z11" s="4"/>
    </row>
    <row r="12" ht="14.25" customHeight="1">
      <c r="A12" s="41" t="s">
        <v>99</v>
      </c>
      <c r="B12" s="42" t="s">
        <v>42</v>
      </c>
      <c r="C12" s="42">
        <v>3.0</v>
      </c>
      <c r="D12" s="43">
        <v>0.268</v>
      </c>
      <c r="E12" s="43">
        <v>0.23</v>
      </c>
      <c r="F12" s="4"/>
      <c r="G12" s="45" t="s">
        <v>216</v>
      </c>
      <c r="H12" s="4"/>
      <c r="I12" s="4"/>
      <c r="J12" s="4"/>
      <c r="K12" s="4"/>
      <c r="L12" s="4"/>
      <c r="M12" s="4"/>
      <c r="N12" s="4"/>
      <c r="O12" s="4"/>
      <c r="P12" s="4"/>
      <c r="Q12" s="4"/>
      <c r="R12" s="4"/>
      <c r="S12" s="4"/>
      <c r="T12" s="4"/>
      <c r="U12" s="4"/>
      <c r="V12" s="4"/>
      <c r="W12" s="4"/>
      <c r="X12" s="4"/>
      <c r="Y12" s="4"/>
      <c r="Z12" s="4"/>
    </row>
    <row r="13" ht="14.25" customHeight="1">
      <c r="A13" s="41" t="s">
        <v>217</v>
      </c>
      <c r="B13" s="42" t="s">
        <v>42</v>
      </c>
      <c r="C13" s="42">
        <v>3.0</v>
      </c>
      <c r="D13" s="43">
        <v>0.0</v>
      </c>
      <c r="E13" s="43">
        <v>0.0</v>
      </c>
      <c r="F13" s="4"/>
      <c r="G13" s="45" t="s">
        <v>218</v>
      </c>
      <c r="H13" s="4"/>
      <c r="I13" s="4"/>
      <c r="J13" s="4"/>
      <c r="K13" s="4"/>
      <c r="L13" s="4"/>
      <c r="M13" s="4"/>
      <c r="N13" s="4"/>
      <c r="O13" s="4"/>
      <c r="P13" s="4"/>
      <c r="Q13" s="4"/>
      <c r="R13" s="4"/>
      <c r="S13" s="4"/>
      <c r="T13" s="4"/>
      <c r="U13" s="4"/>
      <c r="V13" s="4"/>
      <c r="W13" s="4"/>
      <c r="X13" s="4"/>
      <c r="Y13" s="4"/>
      <c r="Z13" s="4"/>
    </row>
    <row r="14" ht="14.25" customHeight="1">
      <c r="A14" s="41" t="s">
        <v>219</v>
      </c>
      <c r="B14" s="42" t="s">
        <v>42</v>
      </c>
      <c r="C14" s="42">
        <v>3.0</v>
      </c>
      <c r="D14" s="43">
        <v>1.117</v>
      </c>
      <c r="E14" s="43">
        <v>0.519</v>
      </c>
      <c r="F14" s="4"/>
      <c r="G14" s="45" t="s">
        <v>220</v>
      </c>
      <c r="H14" s="4"/>
      <c r="I14" s="4"/>
      <c r="J14" s="4"/>
      <c r="K14" s="4"/>
      <c r="L14" s="4"/>
      <c r="M14" s="4"/>
      <c r="N14" s="4"/>
      <c r="O14" s="4"/>
      <c r="P14" s="4"/>
      <c r="Q14" s="4"/>
      <c r="R14" s="4"/>
      <c r="S14" s="4"/>
      <c r="T14" s="4"/>
      <c r="U14" s="4"/>
      <c r="V14" s="4"/>
      <c r="W14" s="4"/>
      <c r="X14" s="4"/>
      <c r="Y14" s="4"/>
      <c r="Z14" s="4"/>
    </row>
    <row r="15" ht="14.25" customHeight="1">
      <c r="A15" s="41" t="s">
        <v>221</v>
      </c>
      <c r="B15" s="42" t="s">
        <v>42</v>
      </c>
      <c r="C15" s="42">
        <v>3.0</v>
      </c>
      <c r="D15" s="43">
        <v>0.0</v>
      </c>
      <c r="E15" s="43">
        <v>0.0</v>
      </c>
      <c r="F15" s="4"/>
      <c r="G15" s="45" t="s">
        <v>222</v>
      </c>
      <c r="H15" s="4"/>
      <c r="I15" s="4"/>
      <c r="J15" s="4"/>
      <c r="K15" s="4"/>
      <c r="L15" s="4"/>
      <c r="M15" s="4"/>
      <c r="N15" s="4"/>
      <c r="O15" s="4"/>
      <c r="P15" s="4"/>
      <c r="Q15" s="4"/>
      <c r="R15" s="4"/>
      <c r="S15" s="4"/>
      <c r="T15" s="4"/>
      <c r="U15" s="4"/>
      <c r="V15" s="4"/>
      <c r="W15" s="4"/>
      <c r="X15" s="4"/>
      <c r="Y15" s="4"/>
      <c r="Z15" s="4"/>
    </row>
    <row r="16" ht="14.25" customHeight="1">
      <c r="A16" s="41" t="s">
        <v>223</v>
      </c>
      <c r="B16" s="42" t="s">
        <v>42</v>
      </c>
      <c r="C16" s="42">
        <v>3.0</v>
      </c>
      <c r="D16" s="43">
        <v>0.0</v>
      </c>
      <c r="E16" s="43">
        <v>0.0</v>
      </c>
      <c r="F16" s="4"/>
      <c r="G16" s="45" t="s">
        <v>224</v>
      </c>
      <c r="H16" s="4"/>
      <c r="I16" s="4"/>
      <c r="J16" s="4"/>
      <c r="K16" s="4"/>
      <c r="L16" s="4"/>
      <c r="M16" s="4"/>
      <c r="N16" s="4"/>
      <c r="O16" s="4"/>
      <c r="P16" s="4"/>
      <c r="Q16" s="4"/>
      <c r="R16" s="4"/>
      <c r="S16" s="4"/>
      <c r="T16" s="4"/>
      <c r="U16" s="4"/>
      <c r="V16" s="4"/>
      <c r="W16" s="4"/>
      <c r="X16" s="4"/>
      <c r="Y16" s="4"/>
      <c r="Z16" s="4"/>
    </row>
    <row r="17" ht="14.25" customHeight="1">
      <c r="A17" s="41" t="s">
        <v>225</v>
      </c>
      <c r="B17" s="42" t="s">
        <v>42</v>
      </c>
      <c r="C17" s="42">
        <v>3.0</v>
      </c>
      <c r="D17" s="43">
        <v>0.018</v>
      </c>
      <c r="E17" s="43">
        <v>0.0</v>
      </c>
      <c r="F17" s="4"/>
      <c r="G17" s="45" t="s">
        <v>226</v>
      </c>
      <c r="H17" s="4"/>
      <c r="I17" s="4"/>
      <c r="J17" s="4"/>
      <c r="K17" s="4"/>
      <c r="L17" s="4"/>
      <c r="M17" s="4"/>
      <c r="N17" s="4"/>
      <c r="O17" s="4"/>
      <c r="P17" s="4"/>
      <c r="Q17" s="4"/>
      <c r="R17" s="4"/>
      <c r="S17" s="4"/>
      <c r="T17" s="4"/>
      <c r="U17" s="4"/>
      <c r="V17" s="4"/>
      <c r="W17" s="4"/>
      <c r="X17" s="4"/>
      <c r="Y17" s="4"/>
      <c r="Z17" s="4"/>
    </row>
    <row r="18" ht="14.25" customHeight="1">
      <c r="A18" s="41" t="s">
        <v>227</v>
      </c>
      <c r="B18" s="42" t="s">
        <v>42</v>
      </c>
      <c r="C18" s="42">
        <v>3.0</v>
      </c>
      <c r="D18" s="44">
        <f t="shared" ref="D18:E18" si="1">SUM(D10:D17)</f>
        <v>1.017</v>
      </c>
      <c r="E18" s="44">
        <f t="shared" si="1"/>
        <v>1.174</v>
      </c>
      <c r="F18" s="4"/>
      <c r="G18" s="45" t="s">
        <v>228</v>
      </c>
      <c r="H18" s="4"/>
      <c r="I18" s="4"/>
      <c r="J18" s="4"/>
      <c r="K18" s="4"/>
      <c r="L18" s="4"/>
      <c r="M18" s="4"/>
      <c r="N18" s="4"/>
      <c r="O18" s="4"/>
      <c r="P18" s="4"/>
      <c r="Q18" s="4"/>
      <c r="R18" s="4"/>
      <c r="S18" s="4"/>
      <c r="T18" s="4"/>
      <c r="U18" s="4"/>
      <c r="V18" s="4"/>
      <c r="W18" s="4"/>
      <c r="X18" s="4"/>
      <c r="Y18" s="4"/>
      <c r="Z18" s="4"/>
    </row>
    <row r="19" ht="14.25" customHeight="1">
      <c r="A19" s="41" t="s">
        <v>229</v>
      </c>
      <c r="B19" s="42" t="s">
        <v>42</v>
      </c>
      <c r="C19" s="42">
        <v>3.0</v>
      </c>
      <c r="D19" s="43">
        <v>0.0</v>
      </c>
      <c r="E19" s="43">
        <v>0.0</v>
      </c>
      <c r="F19" s="4"/>
      <c r="G19" s="45" t="s">
        <v>230</v>
      </c>
      <c r="H19" s="4"/>
      <c r="I19" s="4"/>
      <c r="J19" s="4"/>
      <c r="K19" s="4"/>
      <c r="L19" s="4"/>
      <c r="M19" s="4"/>
      <c r="N19" s="4"/>
      <c r="O19" s="4"/>
      <c r="P19" s="4"/>
      <c r="Q19" s="4"/>
      <c r="R19" s="4"/>
      <c r="S19" s="4"/>
      <c r="T19" s="4"/>
      <c r="U19" s="4"/>
      <c r="V19" s="4"/>
      <c r="W19" s="4"/>
      <c r="X19" s="4"/>
      <c r="Y19" s="4"/>
      <c r="Z19" s="4"/>
    </row>
    <row r="20" ht="14.25" customHeight="1">
      <c r="A20" s="41" t="s">
        <v>231</v>
      </c>
      <c r="B20" s="42" t="s">
        <v>42</v>
      </c>
      <c r="C20" s="42">
        <v>3.0</v>
      </c>
      <c r="D20" s="43">
        <v>0.0</v>
      </c>
      <c r="E20" s="43">
        <v>0.0</v>
      </c>
      <c r="F20" s="4"/>
      <c r="G20" s="45" t="s">
        <v>232</v>
      </c>
      <c r="H20" s="4"/>
      <c r="I20" s="4"/>
      <c r="J20" s="4"/>
      <c r="K20" s="4"/>
      <c r="L20" s="4"/>
      <c r="M20" s="4"/>
      <c r="N20" s="4"/>
      <c r="O20" s="4"/>
      <c r="P20" s="4"/>
      <c r="Q20" s="4"/>
      <c r="R20" s="4"/>
      <c r="S20" s="4"/>
      <c r="T20" s="4"/>
      <c r="U20" s="4"/>
      <c r="V20" s="4"/>
      <c r="W20" s="4"/>
      <c r="X20" s="4"/>
      <c r="Y20" s="4"/>
      <c r="Z20" s="4"/>
    </row>
    <row r="21" ht="14.25" customHeight="1">
      <c r="A21" s="41" t="s">
        <v>233</v>
      </c>
      <c r="B21" s="42" t="s">
        <v>42</v>
      </c>
      <c r="C21" s="42">
        <v>3.0</v>
      </c>
      <c r="D21" s="44">
        <f t="shared" ref="D21:E21" si="2">SUM(D18:D20)</f>
        <v>1.017</v>
      </c>
      <c r="E21" s="44">
        <f t="shared" si="2"/>
        <v>1.174</v>
      </c>
      <c r="F21" s="4"/>
      <c r="G21" s="45" t="s">
        <v>234</v>
      </c>
      <c r="H21" s="4"/>
      <c r="I21" s="4"/>
      <c r="J21" s="4"/>
      <c r="K21" s="4"/>
      <c r="L21" s="4"/>
      <c r="M21" s="4"/>
      <c r="N21" s="4"/>
      <c r="O21" s="4"/>
      <c r="P21" s="4"/>
      <c r="Q21" s="4"/>
      <c r="R21" s="4"/>
      <c r="S21" s="4"/>
      <c r="T21" s="4"/>
      <c r="U21" s="4"/>
      <c r="V21" s="4"/>
      <c r="W21" s="4"/>
      <c r="X21" s="4"/>
      <c r="Y21" s="4"/>
      <c r="Z21" s="4"/>
    </row>
    <row r="22" ht="14.25" customHeight="1">
      <c r="A22" s="47"/>
      <c r="B22" s="48"/>
      <c r="C22" s="48"/>
      <c r="D22" s="48"/>
      <c r="E22" s="48"/>
      <c r="F22" s="4"/>
      <c r="G22" s="49"/>
      <c r="H22" s="4"/>
      <c r="I22" s="4"/>
      <c r="J22" s="4"/>
      <c r="K22" s="4"/>
      <c r="L22" s="4"/>
      <c r="M22" s="4"/>
      <c r="N22" s="4"/>
      <c r="O22" s="4"/>
      <c r="P22" s="4"/>
      <c r="Q22" s="4"/>
      <c r="R22" s="4"/>
      <c r="S22" s="4"/>
      <c r="T22" s="4"/>
      <c r="U22" s="4"/>
      <c r="V22" s="4"/>
      <c r="W22" s="4"/>
      <c r="X22" s="4"/>
      <c r="Y22" s="4"/>
      <c r="Z22" s="4"/>
    </row>
    <row r="23" ht="14.25" customHeight="1">
      <c r="A23" s="39" t="s">
        <v>235</v>
      </c>
      <c r="B23" s="48"/>
      <c r="C23" s="48"/>
      <c r="D23" s="48"/>
      <c r="E23" s="48"/>
      <c r="F23" s="4"/>
      <c r="G23" s="49"/>
      <c r="H23" s="4"/>
      <c r="I23" s="4"/>
      <c r="J23" s="4"/>
      <c r="K23" s="4"/>
      <c r="L23" s="4"/>
      <c r="M23" s="4"/>
      <c r="N23" s="4"/>
      <c r="O23" s="4"/>
      <c r="P23" s="4"/>
      <c r="Q23" s="4"/>
      <c r="R23" s="4"/>
      <c r="S23" s="4"/>
      <c r="T23" s="4"/>
      <c r="U23" s="4"/>
      <c r="V23" s="4"/>
      <c r="W23" s="4"/>
      <c r="X23" s="4"/>
      <c r="Y23" s="4"/>
      <c r="Z23" s="4"/>
    </row>
    <row r="24" ht="14.25" customHeight="1">
      <c r="A24" s="41" t="s">
        <v>236</v>
      </c>
      <c r="B24" s="42" t="s">
        <v>42</v>
      </c>
      <c r="C24" s="42">
        <v>3.0</v>
      </c>
      <c r="D24" s="43">
        <v>-1.017</v>
      </c>
      <c r="E24" s="43">
        <v>-1.174</v>
      </c>
      <c r="F24" s="4"/>
      <c r="G24" s="45" t="s">
        <v>237</v>
      </c>
      <c r="H24" s="4"/>
      <c r="I24" s="4"/>
      <c r="J24" s="4"/>
      <c r="K24" s="4"/>
      <c r="L24" s="4"/>
      <c r="M24" s="4"/>
      <c r="N24" s="4"/>
      <c r="O24" s="4"/>
      <c r="P24" s="4"/>
      <c r="Q24" s="4"/>
      <c r="R24" s="4"/>
      <c r="S24" s="4"/>
      <c r="T24" s="4"/>
      <c r="U24" s="4"/>
      <c r="V24" s="4"/>
      <c r="W24" s="4"/>
      <c r="X24" s="4"/>
      <c r="Y24" s="4"/>
      <c r="Z24" s="4"/>
    </row>
    <row r="25" ht="14.25" customHeight="1">
      <c r="A25" s="41" t="s">
        <v>238</v>
      </c>
      <c r="B25" s="42" t="s">
        <v>42</v>
      </c>
      <c r="C25" s="42">
        <v>3.0</v>
      </c>
      <c r="D25" s="43">
        <v>0.0</v>
      </c>
      <c r="E25" s="43">
        <v>0.0</v>
      </c>
      <c r="F25" s="4"/>
      <c r="G25" s="45" t="s">
        <v>239</v>
      </c>
      <c r="H25" s="4"/>
      <c r="I25" s="4"/>
      <c r="J25" s="4"/>
      <c r="K25" s="4"/>
      <c r="L25" s="4"/>
      <c r="M25" s="4"/>
      <c r="N25" s="4"/>
      <c r="O25" s="4"/>
      <c r="P25" s="4"/>
      <c r="Q25" s="4"/>
      <c r="R25" s="4"/>
      <c r="S25" s="4"/>
      <c r="T25" s="4"/>
      <c r="U25" s="4"/>
      <c r="V25" s="4"/>
      <c r="W25" s="4"/>
      <c r="X25" s="4"/>
      <c r="Y25" s="4"/>
      <c r="Z25" s="4"/>
    </row>
    <row r="26" ht="14.25" customHeight="1">
      <c r="A26" s="41" t="s">
        <v>240</v>
      </c>
      <c r="B26" s="42" t="s">
        <v>42</v>
      </c>
      <c r="C26" s="42">
        <v>3.0</v>
      </c>
      <c r="D26" s="43">
        <v>0.0</v>
      </c>
      <c r="E26" s="43">
        <v>0.0</v>
      </c>
      <c r="F26" s="4"/>
      <c r="G26" s="45" t="s">
        <v>241</v>
      </c>
      <c r="H26" s="4"/>
      <c r="I26" s="4"/>
      <c r="J26" s="4"/>
      <c r="K26" s="4"/>
      <c r="L26" s="4"/>
      <c r="M26" s="4"/>
      <c r="N26" s="4"/>
      <c r="O26" s="4"/>
      <c r="P26" s="4"/>
      <c r="Q26" s="4"/>
      <c r="R26" s="4"/>
      <c r="S26" s="4"/>
      <c r="T26" s="4"/>
      <c r="U26" s="4"/>
      <c r="V26" s="4"/>
      <c r="W26" s="4"/>
      <c r="X26" s="4"/>
      <c r="Y26" s="4"/>
      <c r="Z26" s="4"/>
    </row>
    <row r="27" ht="14.25" customHeight="1">
      <c r="A27" s="41" t="s">
        <v>50</v>
      </c>
      <c r="B27" s="42" t="s">
        <v>42</v>
      </c>
      <c r="C27" s="42">
        <v>3.0</v>
      </c>
      <c r="D27" s="43">
        <v>0.0</v>
      </c>
      <c r="E27" s="43">
        <v>0.0</v>
      </c>
      <c r="F27" s="4"/>
      <c r="G27" s="45" t="s">
        <v>242</v>
      </c>
      <c r="H27" s="4"/>
      <c r="I27" s="4"/>
      <c r="J27" s="4"/>
      <c r="K27" s="4"/>
      <c r="L27" s="4"/>
      <c r="M27" s="4"/>
      <c r="N27" s="4"/>
      <c r="O27" s="4"/>
      <c r="P27" s="4"/>
      <c r="Q27" s="4"/>
      <c r="R27" s="4"/>
      <c r="S27" s="4"/>
      <c r="T27" s="4"/>
      <c r="U27" s="4"/>
      <c r="V27" s="4"/>
      <c r="W27" s="4"/>
      <c r="X27" s="4"/>
      <c r="Y27" s="4"/>
      <c r="Z27" s="4"/>
    </row>
    <row r="28" ht="14.25" customHeight="1">
      <c r="A28" s="41" t="s">
        <v>243</v>
      </c>
      <c r="B28" s="42" t="s">
        <v>42</v>
      </c>
      <c r="C28" s="42">
        <v>3.0</v>
      </c>
      <c r="D28" s="44">
        <f t="shared" ref="D28:E28" si="3">SUM(D24:D27)</f>
        <v>-1.017</v>
      </c>
      <c r="E28" s="44">
        <f t="shared" si="3"/>
        <v>-1.174</v>
      </c>
      <c r="F28" s="4"/>
      <c r="G28" s="45" t="s">
        <v>244</v>
      </c>
      <c r="H28" s="4"/>
      <c r="I28" s="4"/>
      <c r="J28" s="4"/>
      <c r="K28" s="4"/>
      <c r="L28" s="4"/>
      <c r="M28" s="4"/>
      <c r="N28" s="4"/>
      <c r="O28" s="4"/>
      <c r="P28" s="4"/>
      <c r="Q28" s="4"/>
      <c r="R28" s="4"/>
      <c r="S28" s="4"/>
      <c r="T28" s="4"/>
      <c r="U28" s="4"/>
      <c r="V28" s="4"/>
      <c r="W28" s="4"/>
      <c r="X28" s="4"/>
      <c r="Y28" s="4"/>
      <c r="Z28" s="4"/>
    </row>
    <row r="29" ht="14.25" customHeight="1">
      <c r="A29" s="47"/>
      <c r="B29" s="48"/>
      <c r="C29" s="48"/>
      <c r="D29" s="48"/>
      <c r="E29" s="48"/>
      <c r="F29" s="4"/>
      <c r="G29" s="49"/>
      <c r="H29" s="4"/>
      <c r="I29" s="4"/>
      <c r="J29" s="4"/>
      <c r="K29" s="4"/>
      <c r="L29" s="4"/>
      <c r="M29" s="4"/>
      <c r="N29" s="4"/>
      <c r="O29" s="4"/>
      <c r="P29" s="4"/>
      <c r="Q29" s="4"/>
      <c r="R29" s="4"/>
      <c r="S29" s="4"/>
      <c r="T29" s="4"/>
      <c r="U29" s="4"/>
      <c r="V29" s="4"/>
      <c r="W29" s="4"/>
      <c r="X29" s="4"/>
      <c r="Y29" s="4"/>
      <c r="Z29" s="4"/>
    </row>
    <row r="30" ht="14.25" customHeight="1">
      <c r="A30" s="41" t="s">
        <v>245</v>
      </c>
      <c r="B30" s="42" t="s">
        <v>42</v>
      </c>
      <c r="C30" s="42">
        <v>3.0</v>
      </c>
      <c r="D30" s="44">
        <f t="shared" ref="D30:E30" si="4">D21+D28</f>
        <v>0</v>
      </c>
      <c r="E30" s="44">
        <f t="shared" si="4"/>
        <v>0</v>
      </c>
      <c r="F30" s="4"/>
      <c r="G30" s="45" t="s">
        <v>246</v>
      </c>
      <c r="H30" s="4"/>
      <c r="I30" s="4"/>
      <c r="J30" s="4"/>
      <c r="K30" s="4"/>
      <c r="L30" s="4"/>
      <c r="M30" s="4"/>
      <c r="N30" s="4"/>
      <c r="O30" s="4"/>
      <c r="P30" s="4"/>
      <c r="Q30" s="4"/>
      <c r="R30" s="4"/>
      <c r="S30" s="4"/>
      <c r="T30" s="4"/>
      <c r="U30" s="4"/>
      <c r="V30" s="4"/>
      <c r="W30" s="4"/>
      <c r="X30" s="4"/>
      <c r="Y30" s="4"/>
      <c r="Z30" s="4"/>
    </row>
    <row r="31" ht="14.25" customHeight="1">
      <c r="A31" s="47"/>
      <c r="B31" s="48"/>
      <c r="C31" s="48"/>
      <c r="D31" s="48"/>
      <c r="E31" s="48"/>
      <c r="F31" s="51"/>
      <c r="G31" s="52"/>
      <c r="H31" s="51"/>
      <c r="I31" s="4"/>
      <c r="J31" s="4"/>
      <c r="K31" s="4"/>
      <c r="L31" s="4"/>
      <c r="M31" s="4"/>
      <c r="N31" s="4"/>
      <c r="O31" s="4"/>
      <c r="P31" s="4"/>
      <c r="Q31" s="4"/>
      <c r="R31" s="4"/>
      <c r="S31" s="4"/>
      <c r="T31" s="4"/>
      <c r="U31" s="4"/>
      <c r="V31" s="4"/>
      <c r="W31" s="4"/>
      <c r="X31" s="4"/>
      <c r="Y31" s="4"/>
      <c r="Z31" s="4"/>
    </row>
    <row r="32" ht="14.25" customHeight="1">
      <c r="A32" s="39" t="s">
        <v>247</v>
      </c>
      <c r="B32" s="48"/>
      <c r="C32" s="48"/>
      <c r="D32" s="48"/>
      <c r="E32" s="48"/>
      <c r="F32" s="51"/>
      <c r="G32" s="52"/>
      <c r="H32" s="51"/>
      <c r="I32" s="4"/>
      <c r="J32" s="4"/>
      <c r="K32" s="4"/>
      <c r="L32" s="4"/>
      <c r="M32" s="4"/>
      <c r="N32" s="4"/>
      <c r="O32" s="4"/>
      <c r="P32" s="4"/>
      <c r="Q32" s="4"/>
      <c r="R32" s="4"/>
      <c r="S32" s="4"/>
      <c r="T32" s="4"/>
      <c r="U32" s="4"/>
      <c r="V32" s="4"/>
      <c r="W32" s="4"/>
      <c r="X32" s="4"/>
      <c r="Y32" s="4"/>
      <c r="Z32" s="4"/>
    </row>
    <row r="33" ht="14.25" customHeight="1">
      <c r="A33" s="41" t="s">
        <v>248</v>
      </c>
      <c r="B33" s="42" t="s">
        <v>42</v>
      </c>
      <c r="C33" s="42">
        <v>3.0</v>
      </c>
      <c r="D33" s="43">
        <v>0.0</v>
      </c>
      <c r="E33" s="43">
        <v>0.0</v>
      </c>
      <c r="F33" s="51"/>
      <c r="G33" s="45" t="s">
        <v>249</v>
      </c>
      <c r="H33" s="51"/>
      <c r="I33" s="4"/>
      <c r="J33" s="4"/>
      <c r="K33" s="4"/>
      <c r="L33" s="4"/>
      <c r="M33" s="4"/>
      <c r="N33" s="4"/>
      <c r="O33" s="4"/>
      <c r="P33" s="4"/>
      <c r="Q33" s="4"/>
      <c r="R33" s="4"/>
      <c r="S33" s="4"/>
      <c r="T33" s="4"/>
      <c r="U33" s="4"/>
      <c r="V33" s="4"/>
      <c r="W33" s="4"/>
      <c r="X33" s="4"/>
      <c r="Y33" s="4"/>
      <c r="Z33" s="4"/>
    </row>
    <row r="34" ht="14.25" customHeight="1">
      <c r="A34" s="41" t="s">
        <v>250</v>
      </c>
      <c r="B34" s="42" t="s">
        <v>42</v>
      </c>
      <c r="C34" s="42">
        <v>3.0</v>
      </c>
      <c r="D34" s="43">
        <v>0.0</v>
      </c>
      <c r="E34" s="43">
        <v>0.0</v>
      </c>
      <c r="F34" s="51"/>
      <c r="G34" s="45" t="s">
        <v>251</v>
      </c>
      <c r="H34" s="51"/>
      <c r="I34" s="4"/>
      <c r="J34" s="4"/>
      <c r="K34" s="4"/>
      <c r="L34" s="4"/>
      <c r="M34" s="4"/>
      <c r="N34" s="4"/>
      <c r="O34" s="4"/>
      <c r="P34" s="4"/>
      <c r="Q34" s="4"/>
      <c r="R34" s="4"/>
      <c r="S34" s="4"/>
      <c r="T34" s="4"/>
      <c r="U34" s="4"/>
      <c r="V34" s="4"/>
      <c r="W34" s="4"/>
      <c r="X34" s="4"/>
      <c r="Y34" s="4"/>
      <c r="Z34" s="4"/>
    </row>
    <row r="35" ht="14.25" customHeight="1">
      <c r="A35" s="41" t="s">
        <v>252</v>
      </c>
      <c r="B35" s="42" t="s">
        <v>42</v>
      </c>
      <c r="C35" s="42">
        <v>3.0</v>
      </c>
      <c r="D35" s="43">
        <v>0.0</v>
      </c>
      <c r="E35" s="43">
        <v>0.0</v>
      </c>
      <c r="F35" s="51"/>
      <c r="G35" s="45" t="s">
        <v>253</v>
      </c>
      <c r="H35" s="51"/>
      <c r="I35" s="2"/>
      <c r="J35" s="2"/>
      <c r="K35" s="2"/>
      <c r="L35" s="2"/>
      <c r="M35" s="2"/>
      <c r="N35" s="2"/>
      <c r="O35" s="2"/>
      <c r="P35" s="2"/>
      <c r="Q35" s="2"/>
      <c r="R35" s="2"/>
      <c r="S35" s="2"/>
      <c r="T35" s="2"/>
      <c r="U35" s="2"/>
      <c r="V35" s="2"/>
      <c r="W35" s="2"/>
      <c r="X35" s="2"/>
      <c r="Y35" s="2"/>
      <c r="Z35" s="2"/>
    </row>
    <row r="36" ht="14.25" customHeight="1">
      <c r="A36" s="41" t="s">
        <v>254</v>
      </c>
      <c r="B36" s="42" t="s">
        <v>42</v>
      </c>
      <c r="C36" s="42">
        <v>3.0</v>
      </c>
      <c r="D36" s="44">
        <f t="shared" ref="D36:E36" si="5">SUM(D33:D35)</f>
        <v>0</v>
      </c>
      <c r="E36" s="44">
        <f t="shared" si="5"/>
        <v>0</v>
      </c>
      <c r="F36" s="51"/>
      <c r="G36" s="45" t="s">
        <v>255</v>
      </c>
      <c r="H36" s="51"/>
      <c r="I36" s="2"/>
      <c r="J36" s="2"/>
      <c r="K36" s="2"/>
      <c r="L36" s="2"/>
      <c r="M36" s="2"/>
      <c r="N36" s="2"/>
      <c r="O36" s="2"/>
      <c r="P36" s="2"/>
      <c r="Q36" s="2"/>
      <c r="R36" s="2"/>
      <c r="S36" s="2"/>
      <c r="T36" s="2"/>
      <c r="U36" s="2"/>
      <c r="V36" s="2"/>
      <c r="W36" s="2"/>
      <c r="X36" s="2"/>
      <c r="Y36" s="2"/>
      <c r="Z36" s="2"/>
    </row>
    <row r="37" ht="14.25" customHeight="1">
      <c r="A37" s="47"/>
      <c r="B37" s="48"/>
      <c r="C37" s="48"/>
      <c r="D37" s="48"/>
      <c r="E37" s="48"/>
      <c r="F37" s="51"/>
      <c r="G37" s="52"/>
      <c r="H37" s="51"/>
      <c r="I37" s="2"/>
      <c r="J37" s="2"/>
      <c r="K37" s="2"/>
      <c r="L37" s="2"/>
      <c r="M37" s="2"/>
      <c r="N37" s="2"/>
      <c r="O37" s="2"/>
      <c r="P37" s="2"/>
      <c r="Q37" s="2"/>
      <c r="R37" s="2"/>
      <c r="S37" s="2"/>
      <c r="T37" s="2"/>
      <c r="U37" s="2"/>
      <c r="V37" s="2"/>
      <c r="W37" s="2"/>
      <c r="X37" s="2"/>
      <c r="Y37" s="2"/>
      <c r="Z37" s="2"/>
    </row>
    <row r="38" ht="14.25" customHeight="1">
      <c r="A38" s="41" t="s">
        <v>256</v>
      </c>
      <c r="B38" s="42" t="s">
        <v>42</v>
      </c>
      <c r="C38" s="42">
        <v>3.0</v>
      </c>
      <c r="D38" s="44">
        <f t="shared" ref="D38:E38" si="6">D30+D36</f>
        <v>0</v>
      </c>
      <c r="E38" s="44">
        <f t="shared" si="6"/>
        <v>0</v>
      </c>
      <c r="F38" s="51"/>
      <c r="G38" s="45" t="s">
        <v>257</v>
      </c>
      <c r="H38" s="51"/>
      <c r="I38" s="2"/>
      <c r="J38" s="2"/>
      <c r="K38" s="2"/>
      <c r="L38" s="2"/>
      <c r="M38" s="2"/>
      <c r="N38" s="2"/>
      <c r="O38" s="2"/>
      <c r="P38" s="2"/>
      <c r="Q38" s="2"/>
      <c r="R38" s="2"/>
      <c r="S38" s="2"/>
      <c r="T38" s="2"/>
      <c r="U38" s="2"/>
      <c r="V38" s="2"/>
      <c r="W38" s="2"/>
      <c r="X38" s="2"/>
      <c r="Y38" s="2"/>
      <c r="Z38" s="2"/>
    </row>
    <row r="39" ht="14.25" customHeight="1">
      <c r="A39" s="47"/>
      <c r="B39" s="48"/>
      <c r="C39" s="48"/>
      <c r="D39" s="48"/>
      <c r="E39" s="48"/>
      <c r="F39" s="51"/>
      <c r="G39" s="52"/>
      <c r="H39" s="51"/>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6:A7"/>
    <mergeCell ref="B6:B7"/>
    <mergeCell ref="C6:C7"/>
    <mergeCell ref="D6:D7"/>
    <mergeCell ref="E6:E7"/>
    <mergeCell ref="G6:G7"/>
  </mergeCell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1" width="40.63"/>
    <col customWidth="1" min="2" max="3" width="9.38"/>
    <col customWidth="1" min="4" max="8" width="9.5"/>
    <col customWidth="1" min="9" max="9" width="1.38"/>
    <col customWidth="1" min="10" max="10" width="8.38"/>
    <col customWidth="1" min="11" max="11" width="1.88"/>
    <col customWidth="1" min="12" max="26" width="9.0"/>
  </cols>
  <sheetData>
    <row r="1" ht="14.25" customHeight="1">
      <c r="A1" s="1" t="s">
        <v>258</v>
      </c>
      <c r="B1" s="1"/>
      <c r="C1" s="1"/>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259</v>
      </c>
      <c r="B3" s="3"/>
      <c r="C3" s="3"/>
      <c r="D3" s="3"/>
      <c r="E3" s="3"/>
      <c r="F3" s="3"/>
      <c r="G3" s="3"/>
      <c r="H3" s="29" t="str">
        <f>Cover!C11</f>
        <v>Veolia Water Projects Ltd</v>
      </c>
      <c r="I3" s="3"/>
      <c r="J3" s="3"/>
      <c r="K3" s="4"/>
      <c r="L3" s="4"/>
      <c r="M3" s="4"/>
      <c r="N3" s="4"/>
      <c r="O3" s="4"/>
      <c r="P3" s="4"/>
      <c r="Q3" s="4"/>
      <c r="R3" s="4"/>
      <c r="S3" s="4"/>
      <c r="T3" s="4"/>
      <c r="U3" s="4"/>
      <c r="V3" s="4"/>
      <c r="W3" s="4"/>
      <c r="X3" s="4"/>
      <c r="Y3" s="4"/>
      <c r="Z3" s="4"/>
    </row>
    <row r="4" ht="14.25" customHeight="1">
      <c r="A4" s="5"/>
      <c r="B4" s="5"/>
      <c r="C4" s="5"/>
      <c r="D4" s="5"/>
      <c r="E4" s="5"/>
      <c r="F4" s="5"/>
      <c r="G4" s="5"/>
      <c r="H4" s="5"/>
      <c r="I4" s="4"/>
      <c r="J4" s="6"/>
      <c r="K4" s="4"/>
      <c r="L4" s="4"/>
      <c r="M4" s="4"/>
      <c r="N4" s="4"/>
      <c r="O4" s="4"/>
      <c r="P4" s="4"/>
      <c r="Q4" s="4"/>
      <c r="R4" s="4"/>
      <c r="S4" s="4"/>
      <c r="T4" s="4"/>
      <c r="U4" s="4"/>
      <c r="V4" s="4"/>
      <c r="W4" s="4"/>
      <c r="X4" s="4"/>
      <c r="Y4" s="4"/>
      <c r="Z4" s="4"/>
    </row>
    <row r="5" ht="14.25" customHeight="1">
      <c r="A5" s="30">
        <v>1.0</v>
      </c>
      <c r="B5" s="30"/>
      <c r="C5" s="30"/>
      <c r="D5" s="30">
        <v>2.0</v>
      </c>
      <c r="E5" s="30">
        <v>3.0</v>
      </c>
      <c r="F5" s="30">
        <v>4.0</v>
      </c>
      <c r="G5" s="30">
        <v>5.0</v>
      </c>
      <c r="H5" s="30">
        <v>6.0</v>
      </c>
      <c r="I5" s="30"/>
      <c r="J5" s="30"/>
      <c r="K5" s="4"/>
      <c r="L5" s="4"/>
      <c r="M5" s="4"/>
      <c r="N5" s="4"/>
      <c r="O5" s="4"/>
      <c r="P5" s="4"/>
      <c r="Q5" s="4"/>
      <c r="R5" s="4"/>
      <c r="S5" s="4"/>
      <c r="T5" s="4"/>
      <c r="U5" s="4"/>
      <c r="V5" s="4"/>
      <c r="W5" s="4"/>
      <c r="X5" s="4"/>
      <c r="Y5" s="4"/>
      <c r="Z5" s="4"/>
    </row>
    <row r="6" ht="14.25" customHeight="1">
      <c r="A6" s="31" t="s">
        <v>31</v>
      </c>
      <c r="B6" s="32" t="s">
        <v>32</v>
      </c>
      <c r="C6" s="32" t="s">
        <v>33</v>
      </c>
      <c r="D6" s="32" t="s">
        <v>260</v>
      </c>
      <c r="E6" s="32" t="s">
        <v>261</v>
      </c>
      <c r="F6" s="33" t="s">
        <v>262</v>
      </c>
      <c r="G6" s="9"/>
      <c r="H6" s="32" t="s">
        <v>39</v>
      </c>
      <c r="I6" s="34"/>
      <c r="J6" s="32" t="s">
        <v>36</v>
      </c>
      <c r="K6" s="34"/>
      <c r="L6" s="34"/>
      <c r="M6" s="34"/>
      <c r="N6" s="34"/>
      <c r="O6" s="34"/>
      <c r="P6" s="34"/>
      <c r="Q6" s="34"/>
      <c r="R6" s="34"/>
      <c r="S6" s="34"/>
      <c r="T6" s="34"/>
      <c r="U6" s="34"/>
      <c r="V6" s="34"/>
      <c r="W6" s="34"/>
      <c r="X6" s="34"/>
      <c r="Y6" s="34"/>
      <c r="Z6" s="34"/>
    </row>
    <row r="7" ht="14.25" customHeight="1">
      <c r="A7" s="35"/>
      <c r="B7" s="36"/>
      <c r="C7" s="36"/>
      <c r="D7" s="36"/>
      <c r="E7" s="36"/>
      <c r="F7" s="37" t="s">
        <v>263</v>
      </c>
      <c r="G7" s="37" t="s">
        <v>264</v>
      </c>
      <c r="H7" s="36"/>
      <c r="I7" s="34"/>
      <c r="J7" s="36"/>
      <c r="K7" s="34"/>
      <c r="L7" s="34"/>
      <c r="M7" s="34"/>
      <c r="N7" s="34"/>
      <c r="O7" s="34"/>
      <c r="P7" s="34"/>
      <c r="Q7" s="34"/>
      <c r="R7" s="34"/>
      <c r="S7" s="34"/>
      <c r="T7" s="34"/>
      <c r="U7" s="34"/>
      <c r="V7" s="34"/>
      <c r="W7" s="34"/>
      <c r="X7" s="34"/>
      <c r="Y7" s="34"/>
      <c r="Z7" s="34"/>
    </row>
    <row r="8" ht="14.25" customHeight="1">
      <c r="A8" s="38"/>
      <c r="B8" s="38"/>
      <c r="C8" s="38"/>
      <c r="D8" s="4"/>
      <c r="E8" s="4"/>
      <c r="F8" s="4"/>
      <c r="G8" s="4"/>
      <c r="H8" s="4"/>
      <c r="I8" s="4"/>
      <c r="J8" s="4"/>
      <c r="K8" s="4"/>
      <c r="L8" s="4"/>
      <c r="M8" s="4"/>
      <c r="N8" s="4"/>
      <c r="O8" s="4"/>
      <c r="P8" s="4"/>
      <c r="Q8" s="4"/>
      <c r="R8" s="4"/>
      <c r="S8" s="4"/>
      <c r="T8" s="4"/>
      <c r="U8" s="4"/>
      <c r="V8" s="4"/>
      <c r="W8" s="4"/>
      <c r="X8" s="4"/>
      <c r="Y8" s="4"/>
      <c r="Z8" s="4"/>
    </row>
    <row r="9" ht="14.25" customHeight="1">
      <c r="A9" s="39" t="s">
        <v>265</v>
      </c>
      <c r="B9" s="38"/>
      <c r="C9" s="38"/>
      <c r="D9" s="40"/>
      <c r="E9" s="40"/>
      <c r="F9" s="40"/>
      <c r="G9" s="40"/>
      <c r="H9" s="40"/>
      <c r="I9" s="4"/>
      <c r="J9" s="4"/>
      <c r="K9" s="4"/>
      <c r="L9" s="4"/>
      <c r="M9" s="4"/>
      <c r="N9" s="4"/>
      <c r="O9" s="4"/>
      <c r="P9" s="4"/>
      <c r="Q9" s="4"/>
      <c r="R9" s="4"/>
      <c r="S9" s="4"/>
      <c r="T9" s="4"/>
      <c r="U9" s="4"/>
      <c r="V9" s="4"/>
      <c r="W9" s="4"/>
      <c r="X9" s="4"/>
      <c r="Y9" s="4"/>
      <c r="Z9" s="4"/>
    </row>
    <row r="10" ht="14.25" customHeight="1">
      <c r="A10" s="41" t="s">
        <v>266</v>
      </c>
      <c r="B10" s="42" t="s">
        <v>42</v>
      </c>
      <c r="C10" s="42">
        <v>3.0</v>
      </c>
      <c r="D10" s="43">
        <v>0.0</v>
      </c>
      <c r="E10" s="43">
        <v>0.0</v>
      </c>
      <c r="F10" s="43">
        <v>0.0</v>
      </c>
      <c r="G10" s="43">
        <v>0.0</v>
      </c>
      <c r="H10" s="44">
        <f t="shared" ref="H10:H11" si="1">SUM(D10:G10)</f>
        <v>0</v>
      </c>
      <c r="I10" s="4"/>
      <c r="J10" s="45" t="s">
        <v>267</v>
      </c>
      <c r="K10" s="4"/>
      <c r="L10" s="4"/>
      <c r="M10" s="4"/>
      <c r="N10" s="4"/>
      <c r="O10" s="4"/>
      <c r="P10" s="4"/>
      <c r="Q10" s="4"/>
      <c r="R10" s="4"/>
      <c r="S10" s="4"/>
      <c r="T10" s="4"/>
      <c r="U10" s="4"/>
      <c r="V10" s="4"/>
      <c r="W10" s="4"/>
      <c r="X10" s="4"/>
      <c r="Y10" s="4"/>
      <c r="Z10" s="4"/>
    </row>
    <row r="11" ht="14.25" customHeight="1">
      <c r="A11" s="41" t="s">
        <v>197</v>
      </c>
      <c r="B11" s="42" t="s">
        <v>42</v>
      </c>
      <c r="C11" s="42">
        <v>3.0</v>
      </c>
      <c r="D11" s="43">
        <v>0.0</v>
      </c>
      <c r="E11" s="43">
        <v>0.0</v>
      </c>
      <c r="F11" s="43">
        <v>0.0</v>
      </c>
      <c r="G11" s="43">
        <v>0.0</v>
      </c>
      <c r="H11" s="44">
        <f t="shared" si="1"/>
        <v>0</v>
      </c>
      <c r="I11" s="4"/>
      <c r="J11" s="45" t="s">
        <v>268</v>
      </c>
      <c r="K11" s="4"/>
      <c r="L11" s="4"/>
      <c r="M11" s="4"/>
      <c r="N11" s="4"/>
      <c r="O11" s="4"/>
      <c r="P11" s="4"/>
      <c r="Q11" s="4"/>
      <c r="R11" s="4"/>
      <c r="S11" s="4"/>
      <c r="T11" s="4"/>
      <c r="U11" s="4"/>
      <c r="V11" s="4"/>
      <c r="W11" s="4"/>
      <c r="X11" s="4"/>
      <c r="Y11" s="4"/>
      <c r="Z11" s="4"/>
    </row>
    <row r="12" ht="14.25" customHeight="1">
      <c r="A12" s="41" t="s">
        <v>269</v>
      </c>
      <c r="B12" s="42" t="s">
        <v>42</v>
      </c>
      <c r="C12" s="42">
        <v>3.0</v>
      </c>
      <c r="D12" s="44">
        <f t="shared" ref="D12:H12" si="2">SUM(D10:D11)</f>
        <v>0</v>
      </c>
      <c r="E12" s="44">
        <f t="shared" si="2"/>
        <v>0</v>
      </c>
      <c r="F12" s="44">
        <f t="shared" si="2"/>
        <v>0</v>
      </c>
      <c r="G12" s="44">
        <f t="shared" si="2"/>
        <v>0</v>
      </c>
      <c r="H12" s="44">
        <f t="shared" si="2"/>
        <v>0</v>
      </c>
      <c r="I12" s="4"/>
      <c r="J12" s="45" t="s">
        <v>270</v>
      </c>
      <c r="K12" s="4"/>
      <c r="L12" s="4"/>
      <c r="M12" s="4"/>
      <c r="N12" s="4"/>
      <c r="O12" s="4"/>
      <c r="P12" s="4"/>
      <c r="Q12" s="4"/>
      <c r="R12" s="4"/>
      <c r="S12" s="4"/>
      <c r="T12" s="4"/>
      <c r="U12" s="4"/>
      <c r="V12" s="4"/>
      <c r="W12" s="4"/>
      <c r="X12" s="4"/>
      <c r="Y12" s="4"/>
      <c r="Z12" s="4"/>
    </row>
    <row r="13" ht="14.25" customHeight="1">
      <c r="A13" s="41" t="s">
        <v>271</v>
      </c>
      <c r="B13" s="42" t="s">
        <v>42</v>
      </c>
      <c r="C13" s="42">
        <v>3.0</v>
      </c>
      <c r="D13" s="43">
        <v>0.0</v>
      </c>
      <c r="E13" s="43">
        <v>0.0</v>
      </c>
      <c r="F13" s="43">
        <v>0.0</v>
      </c>
      <c r="G13" s="43">
        <v>0.0</v>
      </c>
      <c r="H13" s="44">
        <f t="shared" ref="H13:H14" si="3">SUM(D13:G13)</f>
        <v>0</v>
      </c>
      <c r="I13" s="4"/>
      <c r="J13" s="45" t="s">
        <v>272</v>
      </c>
      <c r="K13" s="4"/>
      <c r="L13" s="4"/>
      <c r="M13" s="4"/>
      <c r="N13" s="4"/>
      <c r="O13" s="4"/>
      <c r="P13" s="4"/>
      <c r="Q13" s="4"/>
      <c r="R13" s="4"/>
      <c r="S13" s="4"/>
      <c r="T13" s="4"/>
      <c r="U13" s="4"/>
      <c r="V13" s="4"/>
      <c r="W13" s="4"/>
      <c r="X13" s="4"/>
      <c r="Y13" s="4"/>
      <c r="Z13" s="4"/>
    </row>
    <row r="14" ht="14.25" customHeight="1">
      <c r="A14" s="41" t="s">
        <v>273</v>
      </c>
      <c r="B14" s="42" t="s">
        <v>42</v>
      </c>
      <c r="C14" s="42">
        <v>3.0</v>
      </c>
      <c r="D14" s="43">
        <v>0.0</v>
      </c>
      <c r="E14" s="43">
        <v>0.0</v>
      </c>
      <c r="F14" s="43">
        <v>0.0</v>
      </c>
      <c r="G14" s="43">
        <v>0.0</v>
      </c>
      <c r="H14" s="44">
        <f t="shared" si="3"/>
        <v>0</v>
      </c>
      <c r="I14" s="4"/>
      <c r="J14" s="45" t="s">
        <v>274</v>
      </c>
      <c r="K14" s="4"/>
      <c r="L14" s="4"/>
      <c r="M14" s="4"/>
      <c r="N14" s="4"/>
      <c r="O14" s="4"/>
      <c r="P14" s="4"/>
      <c r="Q14" s="4"/>
      <c r="R14" s="4"/>
      <c r="S14" s="4"/>
      <c r="T14" s="4"/>
      <c r="U14" s="4"/>
      <c r="V14" s="4"/>
      <c r="W14" s="4"/>
      <c r="X14" s="4"/>
      <c r="Y14" s="4"/>
      <c r="Z14" s="4"/>
    </row>
    <row r="15" ht="14.25" customHeight="1">
      <c r="A15" s="41" t="s">
        <v>275</v>
      </c>
      <c r="B15" s="42" t="s">
        <v>42</v>
      </c>
      <c r="C15" s="42">
        <v>3.0</v>
      </c>
      <c r="D15" s="44">
        <f t="shared" ref="D15:H15" si="4">SUM(D12:D14)</f>
        <v>0</v>
      </c>
      <c r="E15" s="44">
        <f t="shared" si="4"/>
        <v>0</v>
      </c>
      <c r="F15" s="44">
        <f t="shared" si="4"/>
        <v>0</v>
      </c>
      <c r="G15" s="44">
        <f t="shared" si="4"/>
        <v>0</v>
      </c>
      <c r="H15" s="44">
        <f t="shared" si="4"/>
        <v>0</v>
      </c>
      <c r="I15" s="4"/>
      <c r="J15" s="45" t="s">
        <v>276</v>
      </c>
      <c r="K15" s="4"/>
      <c r="L15" s="4"/>
      <c r="M15" s="4"/>
      <c r="N15" s="4"/>
      <c r="O15" s="4"/>
      <c r="P15" s="4"/>
      <c r="Q15" s="4"/>
      <c r="R15" s="4"/>
      <c r="S15" s="4"/>
      <c r="T15" s="4"/>
      <c r="U15" s="4"/>
      <c r="V15" s="4"/>
      <c r="W15" s="4"/>
      <c r="X15" s="4"/>
      <c r="Y15" s="4"/>
      <c r="Z15" s="4"/>
    </row>
    <row r="16" ht="14.25" customHeight="1">
      <c r="A16" s="47"/>
      <c r="B16" s="48"/>
      <c r="C16" s="48"/>
      <c r="D16" s="48"/>
      <c r="E16" s="48"/>
      <c r="F16" s="48"/>
      <c r="G16" s="48"/>
      <c r="H16" s="48"/>
      <c r="I16" s="4"/>
      <c r="J16" s="49"/>
      <c r="K16" s="4"/>
      <c r="L16" s="4"/>
      <c r="M16" s="4"/>
      <c r="N16" s="4"/>
      <c r="O16" s="4"/>
      <c r="P16" s="4"/>
      <c r="Q16" s="4"/>
      <c r="R16" s="4"/>
      <c r="S16" s="4"/>
      <c r="T16" s="4"/>
      <c r="U16" s="4"/>
      <c r="V16" s="4"/>
      <c r="W16" s="4"/>
      <c r="X16" s="4"/>
      <c r="Y16" s="4"/>
      <c r="Z16" s="4"/>
    </row>
    <row r="17" ht="25.5" customHeight="1">
      <c r="A17" s="37" t="s">
        <v>31</v>
      </c>
      <c r="B17" s="48"/>
      <c r="C17" s="48"/>
      <c r="D17" s="37" t="s">
        <v>277</v>
      </c>
      <c r="E17" s="37" t="s">
        <v>278</v>
      </c>
      <c r="F17" s="37" t="s">
        <v>279</v>
      </c>
      <c r="G17" s="37" t="s">
        <v>280</v>
      </c>
      <c r="H17" s="37" t="s">
        <v>281</v>
      </c>
      <c r="I17" s="34"/>
      <c r="J17" s="32" t="s">
        <v>36</v>
      </c>
      <c r="K17" s="4"/>
      <c r="L17" s="4"/>
      <c r="M17" s="4"/>
      <c r="N17" s="4"/>
      <c r="O17" s="4"/>
      <c r="P17" s="4"/>
      <c r="Q17" s="4"/>
      <c r="R17" s="4"/>
      <c r="S17" s="4"/>
      <c r="T17" s="4"/>
      <c r="U17" s="4"/>
      <c r="V17" s="4"/>
      <c r="W17" s="4"/>
      <c r="X17" s="4"/>
      <c r="Y17" s="4"/>
      <c r="Z17" s="4"/>
    </row>
    <row r="18" ht="14.25" customHeight="1">
      <c r="A18" s="37" t="s">
        <v>32</v>
      </c>
      <c r="B18" s="48"/>
      <c r="C18" s="48"/>
      <c r="D18" s="37" t="s">
        <v>42</v>
      </c>
      <c r="E18" s="37" t="s">
        <v>42</v>
      </c>
      <c r="F18" s="37" t="s">
        <v>42</v>
      </c>
      <c r="G18" s="37" t="s">
        <v>282</v>
      </c>
      <c r="H18" s="37" t="s">
        <v>283</v>
      </c>
      <c r="I18" s="34"/>
      <c r="J18" s="55"/>
      <c r="K18" s="4"/>
      <c r="L18" s="4"/>
      <c r="M18" s="4"/>
      <c r="N18" s="4"/>
      <c r="O18" s="4"/>
      <c r="P18" s="4"/>
      <c r="Q18" s="4"/>
      <c r="R18" s="4"/>
      <c r="S18" s="4"/>
      <c r="T18" s="4"/>
      <c r="U18" s="4"/>
      <c r="V18" s="4"/>
      <c r="W18" s="4"/>
      <c r="X18" s="4"/>
      <c r="Y18" s="4"/>
      <c r="Z18" s="4"/>
    </row>
    <row r="19" ht="14.25" customHeight="1">
      <c r="A19" s="37" t="s">
        <v>33</v>
      </c>
      <c r="B19" s="48"/>
      <c r="C19" s="48"/>
      <c r="D19" s="37">
        <v>3.0</v>
      </c>
      <c r="E19" s="37">
        <v>3.0</v>
      </c>
      <c r="F19" s="37">
        <v>3.0</v>
      </c>
      <c r="G19" s="37">
        <v>2.0</v>
      </c>
      <c r="H19" s="37">
        <v>0.0</v>
      </c>
      <c r="I19" s="34"/>
      <c r="J19" s="36"/>
      <c r="K19" s="4"/>
      <c r="L19" s="4"/>
      <c r="M19" s="4"/>
      <c r="N19" s="4"/>
      <c r="O19" s="4"/>
      <c r="P19" s="4"/>
      <c r="Q19" s="4"/>
      <c r="R19" s="4"/>
      <c r="S19" s="4"/>
      <c r="T19" s="4"/>
      <c r="U19" s="4"/>
      <c r="V19" s="4"/>
      <c r="W19" s="4"/>
      <c r="X19" s="4"/>
      <c r="Y19" s="4"/>
      <c r="Z19" s="4"/>
    </row>
    <row r="20" ht="14.25" customHeight="1">
      <c r="A20" s="47"/>
      <c r="B20" s="48"/>
      <c r="C20" s="48"/>
      <c r="D20" s="48"/>
      <c r="E20" s="48"/>
      <c r="F20" s="48"/>
      <c r="G20" s="48"/>
      <c r="H20" s="48"/>
      <c r="I20" s="4"/>
      <c r="J20" s="49"/>
      <c r="K20" s="4"/>
      <c r="L20" s="4"/>
      <c r="M20" s="4"/>
      <c r="N20" s="4"/>
      <c r="O20" s="4"/>
      <c r="P20" s="4"/>
      <c r="Q20" s="4"/>
      <c r="R20" s="4"/>
      <c r="S20" s="4"/>
      <c r="T20" s="4"/>
      <c r="U20" s="4"/>
      <c r="V20" s="4"/>
      <c r="W20" s="4"/>
      <c r="X20" s="4"/>
      <c r="Y20" s="4"/>
      <c r="Z20" s="4"/>
    </row>
    <row r="21" ht="14.25" customHeight="1">
      <c r="A21" s="39" t="s">
        <v>284</v>
      </c>
      <c r="B21" s="48"/>
      <c r="C21" s="48"/>
      <c r="D21" s="48"/>
      <c r="E21" s="48"/>
      <c r="F21" s="48"/>
      <c r="G21" s="48"/>
      <c r="H21" s="48"/>
      <c r="I21" s="4"/>
      <c r="J21" s="49"/>
      <c r="K21" s="4"/>
      <c r="L21" s="4"/>
      <c r="M21" s="4"/>
      <c r="N21" s="4"/>
      <c r="O21" s="4"/>
      <c r="P21" s="4"/>
      <c r="Q21" s="4"/>
      <c r="R21" s="4"/>
      <c r="S21" s="4"/>
      <c r="T21" s="4"/>
      <c r="U21" s="4"/>
      <c r="V21" s="4"/>
      <c r="W21" s="4"/>
      <c r="X21" s="4"/>
      <c r="Y21" s="4"/>
      <c r="Z21" s="4"/>
    </row>
    <row r="22" ht="14.25" customHeight="1">
      <c r="A22" s="56"/>
      <c r="B22" s="48"/>
      <c r="C22" s="48"/>
      <c r="D22" s="57"/>
      <c r="E22" s="57"/>
      <c r="F22" s="44">
        <f t="shared" ref="F22:F26" si="5">D22+E22</f>
        <v>0</v>
      </c>
      <c r="G22" s="58"/>
      <c r="H22" s="59"/>
      <c r="I22" s="4"/>
      <c r="J22" s="45" t="s">
        <v>285</v>
      </c>
      <c r="K22" s="4"/>
      <c r="L22" s="4"/>
      <c r="M22" s="4"/>
      <c r="N22" s="4"/>
      <c r="O22" s="4"/>
      <c r="P22" s="4"/>
      <c r="Q22" s="4"/>
      <c r="R22" s="4"/>
      <c r="S22" s="4"/>
      <c r="T22" s="4"/>
      <c r="U22" s="4"/>
      <c r="V22" s="4"/>
      <c r="W22" s="4"/>
      <c r="X22" s="4"/>
      <c r="Y22" s="4"/>
      <c r="Z22" s="4"/>
    </row>
    <row r="23" ht="14.25" customHeight="1">
      <c r="A23" s="56"/>
      <c r="B23" s="48"/>
      <c r="C23" s="48"/>
      <c r="D23" s="57"/>
      <c r="E23" s="57"/>
      <c r="F23" s="44">
        <f t="shared" si="5"/>
        <v>0</v>
      </c>
      <c r="G23" s="58"/>
      <c r="H23" s="59"/>
      <c r="I23" s="4"/>
      <c r="J23" s="45" t="s">
        <v>286</v>
      </c>
      <c r="K23" s="4"/>
      <c r="L23" s="4"/>
      <c r="M23" s="4"/>
      <c r="N23" s="4"/>
      <c r="O23" s="4"/>
      <c r="P23" s="4"/>
      <c r="Q23" s="4"/>
      <c r="R23" s="4"/>
      <c r="S23" s="4"/>
      <c r="T23" s="4"/>
      <c r="U23" s="4"/>
      <c r="V23" s="4"/>
      <c r="W23" s="4"/>
      <c r="X23" s="4"/>
      <c r="Y23" s="4"/>
      <c r="Z23" s="4"/>
    </row>
    <row r="24" ht="14.25" customHeight="1">
      <c r="A24" s="56"/>
      <c r="B24" s="48"/>
      <c r="C24" s="48"/>
      <c r="D24" s="57"/>
      <c r="E24" s="57"/>
      <c r="F24" s="44">
        <f t="shared" si="5"/>
        <v>0</v>
      </c>
      <c r="G24" s="58"/>
      <c r="H24" s="59"/>
      <c r="I24" s="4"/>
      <c r="J24" s="45" t="s">
        <v>287</v>
      </c>
      <c r="K24" s="4"/>
      <c r="L24" s="4"/>
      <c r="M24" s="4"/>
      <c r="N24" s="4"/>
      <c r="O24" s="4"/>
      <c r="P24" s="4"/>
      <c r="Q24" s="4"/>
      <c r="R24" s="4"/>
      <c r="S24" s="4"/>
      <c r="T24" s="4"/>
      <c r="U24" s="4"/>
      <c r="V24" s="4"/>
      <c r="W24" s="4"/>
      <c r="X24" s="4"/>
      <c r="Y24" s="4"/>
      <c r="Z24" s="4"/>
    </row>
    <row r="25" ht="14.25" customHeight="1">
      <c r="A25" s="56"/>
      <c r="B25" s="48"/>
      <c r="C25" s="48"/>
      <c r="D25" s="57"/>
      <c r="E25" s="57"/>
      <c r="F25" s="44">
        <f t="shared" si="5"/>
        <v>0</v>
      </c>
      <c r="G25" s="58"/>
      <c r="H25" s="59"/>
      <c r="I25" s="4"/>
      <c r="J25" s="45" t="s">
        <v>288</v>
      </c>
      <c r="K25" s="4"/>
      <c r="L25" s="4"/>
      <c r="M25" s="4"/>
      <c r="N25" s="4"/>
      <c r="O25" s="4"/>
      <c r="P25" s="4"/>
      <c r="Q25" s="4"/>
      <c r="R25" s="4"/>
      <c r="S25" s="4"/>
      <c r="T25" s="4"/>
      <c r="U25" s="4"/>
      <c r="V25" s="4"/>
      <c r="W25" s="4"/>
      <c r="X25" s="4"/>
      <c r="Y25" s="4"/>
      <c r="Z25" s="4"/>
    </row>
    <row r="26" ht="14.25" customHeight="1">
      <c r="A26" s="56"/>
      <c r="B26" s="48"/>
      <c r="C26" s="48"/>
      <c r="D26" s="57"/>
      <c r="E26" s="57"/>
      <c r="F26" s="44">
        <f t="shared" si="5"/>
        <v>0</v>
      </c>
      <c r="G26" s="58"/>
      <c r="H26" s="59"/>
      <c r="I26" s="4"/>
      <c r="J26" s="45" t="s">
        <v>289</v>
      </c>
      <c r="K26" s="4"/>
      <c r="L26" s="4"/>
      <c r="M26" s="4"/>
      <c r="N26" s="4"/>
      <c r="O26" s="4"/>
      <c r="P26" s="4"/>
      <c r="Q26" s="4"/>
      <c r="R26" s="4"/>
      <c r="S26" s="4"/>
      <c r="T26" s="4"/>
      <c r="U26" s="4"/>
      <c r="V26" s="4"/>
      <c r="W26" s="4"/>
      <c r="X26" s="4"/>
      <c r="Y26" s="4"/>
      <c r="Z26" s="4"/>
    </row>
    <row r="27" ht="14.25" customHeight="1">
      <c r="A27" s="41" t="s">
        <v>39</v>
      </c>
      <c r="B27" s="48"/>
      <c r="C27" s="48"/>
      <c r="D27" s="44">
        <f t="shared" ref="D27:F27" si="6">SUM(D22:D26)</f>
        <v>0</v>
      </c>
      <c r="E27" s="44">
        <f t="shared" si="6"/>
        <v>0</v>
      </c>
      <c r="F27" s="44">
        <f t="shared" si="6"/>
        <v>0</v>
      </c>
      <c r="G27" s="48"/>
      <c r="H27" s="48"/>
      <c r="I27" s="4"/>
      <c r="J27" s="45" t="s">
        <v>290</v>
      </c>
      <c r="K27" s="4"/>
      <c r="L27" s="4"/>
      <c r="M27" s="4"/>
      <c r="N27" s="4"/>
      <c r="O27" s="4"/>
      <c r="P27" s="4"/>
      <c r="Q27" s="4"/>
      <c r="R27" s="4"/>
      <c r="S27" s="4"/>
      <c r="T27" s="4"/>
      <c r="U27" s="4"/>
      <c r="V27" s="4"/>
      <c r="W27" s="4"/>
      <c r="X27" s="4"/>
      <c r="Y27" s="4"/>
      <c r="Z27" s="4"/>
    </row>
    <row r="28" ht="14.25" customHeight="1">
      <c r="A28" s="47"/>
      <c r="B28" s="48"/>
      <c r="C28" s="48"/>
      <c r="D28" s="48"/>
      <c r="E28" s="48"/>
      <c r="F28" s="48"/>
      <c r="G28" s="48"/>
      <c r="H28" s="48"/>
      <c r="I28" s="51"/>
      <c r="J28" s="52"/>
      <c r="K28" s="51"/>
      <c r="L28" s="4"/>
      <c r="M28" s="4"/>
      <c r="N28" s="4"/>
      <c r="O28" s="4"/>
      <c r="P28" s="4"/>
      <c r="Q28" s="4"/>
      <c r="R28" s="4"/>
      <c r="S28" s="4"/>
      <c r="T28" s="4"/>
      <c r="U28" s="4"/>
      <c r="V28" s="4"/>
      <c r="W28" s="4"/>
      <c r="X28" s="4"/>
      <c r="Y28" s="4"/>
      <c r="Z28" s="4"/>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J6:J7"/>
    <mergeCell ref="J17:J19"/>
    <mergeCell ref="A6:A7"/>
    <mergeCell ref="B6:B7"/>
    <mergeCell ref="C6:C7"/>
    <mergeCell ref="D6:D7"/>
    <mergeCell ref="E6:E7"/>
    <mergeCell ref="F6:G6"/>
    <mergeCell ref="H6:H7"/>
  </mergeCell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6"/>
    <pageSetUpPr fitToPage="1"/>
  </sheetPr>
  <sheetViews>
    <sheetView showGridLines="0" workbookViewId="0"/>
  </sheetViews>
  <sheetFormatPr customHeight="1" defaultColWidth="12.63" defaultRowHeight="15.0"/>
  <cols>
    <col customWidth="1" min="1" max="5" width="18.63"/>
    <col customWidth="1" min="6" max="6" width="1.38"/>
    <col customWidth="1" min="7" max="7" width="8.38"/>
    <col customWidth="1" min="8" max="8" width="1.88"/>
    <col customWidth="1" min="9" max="26" width="9.0"/>
  </cols>
  <sheetData>
    <row r="1" ht="14.25" customHeight="1">
      <c r="A1" s="1" t="s">
        <v>15</v>
      </c>
      <c r="B1" s="1"/>
      <c r="C1" s="1"/>
      <c r="D1" s="2"/>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4.25" customHeight="1">
      <c r="A3" s="3" t="s">
        <v>15</v>
      </c>
      <c r="B3" s="3"/>
      <c r="C3" s="3"/>
      <c r="D3" s="3"/>
      <c r="E3" s="29" t="str">
        <f>Cover!C11</f>
        <v>Veolia Water Projects Ltd</v>
      </c>
      <c r="F3" s="3"/>
      <c r="G3" s="3"/>
      <c r="H3" s="4"/>
      <c r="I3" s="4"/>
      <c r="J3" s="4"/>
      <c r="K3" s="4"/>
      <c r="L3" s="4"/>
      <c r="M3" s="4"/>
      <c r="N3" s="4"/>
      <c r="O3" s="4"/>
      <c r="P3" s="4"/>
      <c r="Q3" s="4"/>
      <c r="R3" s="4"/>
      <c r="S3" s="4"/>
      <c r="T3" s="4"/>
      <c r="U3" s="4"/>
      <c r="V3" s="4"/>
      <c r="W3" s="4"/>
      <c r="X3" s="4"/>
      <c r="Y3" s="4"/>
      <c r="Z3" s="4"/>
    </row>
    <row r="4" ht="14.25" customHeight="1">
      <c r="A4" s="5"/>
      <c r="B4" s="5"/>
      <c r="C4" s="5"/>
      <c r="D4" s="5"/>
      <c r="E4" s="5"/>
      <c r="F4" s="4"/>
      <c r="G4" s="6"/>
      <c r="H4" s="4"/>
      <c r="I4" s="4"/>
      <c r="J4" s="4"/>
      <c r="K4" s="4"/>
      <c r="L4" s="4"/>
      <c r="M4" s="4"/>
      <c r="N4" s="4"/>
      <c r="O4" s="4"/>
      <c r="P4" s="4"/>
      <c r="Q4" s="4"/>
      <c r="R4" s="4"/>
      <c r="S4" s="4"/>
      <c r="T4" s="4"/>
      <c r="U4" s="4"/>
      <c r="V4" s="4"/>
      <c r="W4" s="4"/>
      <c r="X4" s="4"/>
      <c r="Y4" s="4"/>
      <c r="Z4" s="4"/>
    </row>
    <row r="5" ht="175.5" customHeight="1">
      <c r="A5" s="60" t="s">
        <v>291</v>
      </c>
      <c r="B5" s="13"/>
      <c r="C5" s="13"/>
      <c r="D5" s="13"/>
      <c r="E5" s="14"/>
      <c r="F5" s="10"/>
      <c r="G5" s="11"/>
      <c r="H5" s="10"/>
      <c r="I5" s="4"/>
      <c r="J5" s="4"/>
      <c r="K5" s="4"/>
      <c r="L5" s="4"/>
      <c r="M5" s="4"/>
      <c r="N5" s="4"/>
      <c r="O5" s="4"/>
      <c r="P5" s="4"/>
      <c r="Q5" s="4"/>
      <c r="R5" s="4"/>
      <c r="S5" s="4"/>
      <c r="T5" s="4"/>
      <c r="U5" s="4"/>
      <c r="V5" s="4"/>
      <c r="W5" s="4"/>
      <c r="X5" s="4"/>
      <c r="Y5" s="4"/>
      <c r="Z5" s="4"/>
    </row>
    <row r="6" ht="14.25" customHeight="1">
      <c r="A6" s="61"/>
      <c r="B6" s="62"/>
      <c r="C6" s="62"/>
      <c r="D6" s="62"/>
      <c r="E6" s="62"/>
      <c r="F6" s="10"/>
      <c r="G6" s="11"/>
      <c r="H6" s="10"/>
      <c r="I6" s="4"/>
      <c r="J6" s="4"/>
      <c r="K6" s="4"/>
      <c r="L6" s="4"/>
      <c r="M6" s="4"/>
      <c r="N6" s="4"/>
      <c r="O6" s="4"/>
      <c r="P6" s="4"/>
      <c r="Q6" s="4"/>
      <c r="R6" s="4"/>
      <c r="S6" s="4"/>
      <c r="T6" s="4"/>
      <c r="U6" s="4"/>
      <c r="V6" s="4"/>
      <c r="W6" s="4"/>
      <c r="X6" s="4"/>
      <c r="Y6" s="4"/>
      <c r="Z6" s="4"/>
    </row>
    <row r="7" ht="14.25" customHeight="1">
      <c r="A7" s="63" t="s">
        <v>292</v>
      </c>
      <c r="B7" s="37" t="s">
        <v>293</v>
      </c>
      <c r="C7" s="37" t="s">
        <v>294</v>
      </c>
      <c r="D7" s="37" t="s">
        <v>295</v>
      </c>
      <c r="E7" s="37" t="s">
        <v>296</v>
      </c>
      <c r="F7" s="10"/>
      <c r="G7" s="11"/>
      <c r="H7" s="10"/>
      <c r="I7" s="34"/>
      <c r="J7" s="34"/>
      <c r="K7" s="34"/>
      <c r="L7" s="34"/>
      <c r="M7" s="34"/>
      <c r="N7" s="34"/>
      <c r="O7" s="34"/>
      <c r="P7" s="34"/>
      <c r="Q7" s="34"/>
      <c r="R7" s="34"/>
      <c r="S7" s="34"/>
      <c r="T7" s="34"/>
      <c r="U7" s="34"/>
      <c r="V7" s="34"/>
      <c r="W7" s="34"/>
      <c r="X7" s="34"/>
      <c r="Y7" s="34"/>
      <c r="Z7" s="34"/>
    </row>
    <row r="8" ht="14.25" customHeight="1">
      <c r="A8" s="64" t="s">
        <v>297</v>
      </c>
      <c r="B8" s="64" t="s">
        <v>298</v>
      </c>
      <c r="C8" s="64"/>
      <c r="D8" s="64" t="s">
        <v>299</v>
      </c>
      <c r="E8" s="64" t="s">
        <v>300</v>
      </c>
      <c r="F8" s="10"/>
      <c r="G8" s="11"/>
      <c r="H8" s="10"/>
      <c r="I8" s="4"/>
      <c r="J8" s="4"/>
      <c r="K8" s="4"/>
      <c r="L8" s="4"/>
      <c r="M8" s="4"/>
      <c r="N8" s="4"/>
      <c r="O8" s="4"/>
      <c r="P8" s="4"/>
      <c r="Q8" s="4"/>
      <c r="R8" s="4"/>
      <c r="S8" s="4"/>
      <c r="T8" s="4"/>
      <c r="U8" s="4"/>
      <c r="V8" s="4"/>
      <c r="W8" s="4"/>
      <c r="X8" s="4"/>
      <c r="Y8" s="4"/>
      <c r="Z8" s="4"/>
    </row>
    <row r="9" ht="14.25" customHeight="1">
      <c r="A9" s="65" t="s">
        <v>301</v>
      </c>
      <c r="B9" s="65" t="s">
        <v>302</v>
      </c>
      <c r="C9" s="65">
        <v>0.0</v>
      </c>
      <c r="D9" s="65" t="s">
        <v>303</v>
      </c>
      <c r="E9" s="65">
        <v>0.029</v>
      </c>
      <c r="F9" s="10"/>
      <c r="G9" s="10"/>
      <c r="H9" s="10"/>
      <c r="I9" s="4"/>
      <c r="J9" s="4"/>
      <c r="K9" s="4"/>
      <c r="L9" s="4"/>
      <c r="M9" s="4"/>
      <c r="N9" s="4"/>
      <c r="O9" s="4"/>
      <c r="P9" s="4"/>
      <c r="Q9" s="4"/>
      <c r="R9" s="4"/>
      <c r="S9" s="4"/>
      <c r="T9" s="4"/>
      <c r="U9" s="4"/>
      <c r="V9" s="4"/>
      <c r="W9" s="4"/>
      <c r="X9" s="4"/>
      <c r="Y9" s="4"/>
      <c r="Z9" s="4"/>
    </row>
    <row r="10" ht="14.25" customHeight="1">
      <c r="A10" s="65" t="s">
        <v>304</v>
      </c>
      <c r="B10" s="65" t="s">
        <v>302</v>
      </c>
      <c r="C10" s="65">
        <v>0.0</v>
      </c>
      <c r="D10" s="65" t="s">
        <v>305</v>
      </c>
      <c r="E10" s="65">
        <v>0.057</v>
      </c>
      <c r="F10" s="10"/>
      <c r="G10" s="10"/>
      <c r="H10" s="10"/>
      <c r="I10" s="4"/>
      <c r="J10" s="4"/>
      <c r="K10" s="4"/>
      <c r="L10" s="4"/>
      <c r="M10" s="4"/>
      <c r="N10" s="4"/>
      <c r="O10" s="4"/>
      <c r="P10" s="4"/>
      <c r="Q10" s="4"/>
      <c r="R10" s="4"/>
      <c r="S10" s="4"/>
      <c r="T10" s="4"/>
      <c r="U10" s="4"/>
      <c r="V10" s="4"/>
      <c r="W10" s="4"/>
      <c r="X10" s="4"/>
      <c r="Y10" s="4"/>
      <c r="Z10" s="4"/>
    </row>
    <row r="11" ht="14.25" customHeight="1">
      <c r="A11" s="65" t="s">
        <v>306</v>
      </c>
      <c r="B11" s="65" t="s">
        <v>307</v>
      </c>
      <c r="C11" s="65">
        <v>1041.499</v>
      </c>
      <c r="D11" s="65" t="s">
        <v>308</v>
      </c>
      <c r="E11" s="65">
        <v>0.05</v>
      </c>
      <c r="F11" s="10"/>
      <c r="G11" s="10"/>
      <c r="H11" s="10"/>
      <c r="I11" s="4"/>
      <c r="J11" s="4"/>
      <c r="K11" s="4"/>
      <c r="L11" s="4"/>
      <c r="M11" s="4"/>
      <c r="N11" s="4"/>
      <c r="O11" s="4"/>
      <c r="P11" s="4"/>
      <c r="Q11" s="4"/>
      <c r="R11" s="4"/>
      <c r="S11" s="4"/>
      <c r="T11" s="4"/>
      <c r="U11" s="4"/>
      <c r="V11" s="4"/>
      <c r="W11" s="4"/>
      <c r="X11" s="4"/>
      <c r="Y11" s="4"/>
      <c r="Z11" s="4"/>
    </row>
    <row r="12" ht="14.25" customHeight="1">
      <c r="A12" s="65" t="s">
        <v>309</v>
      </c>
      <c r="B12" s="65" t="s">
        <v>307</v>
      </c>
      <c r="C12" s="65">
        <v>1041.499</v>
      </c>
      <c r="D12" s="65" t="s">
        <v>305</v>
      </c>
      <c r="E12" s="65">
        <v>0.033</v>
      </c>
      <c r="F12" s="10"/>
      <c r="G12" s="10"/>
      <c r="H12" s="10"/>
      <c r="I12" s="4"/>
      <c r="J12" s="4"/>
      <c r="K12" s="4"/>
      <c r="L12" s="4"/>
      <c r="M12" s="4"/>
      <c r="N12" s="4"/>
      <c r="O12" s="4"/>
      <c r="P12" s="4"/>
      <c r="Q12" s="4"/>
      <c r="R12" s="4"/>
      <c r="S12" s="4"/>
      <c r="T12" s="4"/>
      <c r="U12" s="4"/>
      <c r="V12" s="4"/>
      <c r="W12" s="4"/>
      <c r="X12" s="4"/>
      <c r="Y12" s="4"/>
      <c r="Z12" s="4"/>
    </row>
    <row r="13" ht="14.25" customHeight="1">
      <c r="A13" s="65" t="s">
        <v>304</v>
      </c>
      <c r="B13" s="65" t="s">
        <v>307</v>
      </c>
      <c r="C13" s="65">
        <v>1041.499</v>
      </c>
      <c r="D13" s="65" t="s">
        <v>305</v>
      </c>
      <c r="E13" s="65">
        <v>0.039</v>
      </c>
      <c r="F13" s="10"/>
      <c r="G13" s="10"/>
      <c r="H13" s="10"/>
      <c r="I13" s="4"/>
      <c r="J13" s="4"/>
      <c r="K13" s="4"/>
      <c r="L13" s="4"/>
      <c r="M13" s="4"/>
      <c r="N13" s="4"/>
      <c r="O13" s="4"/>
      <c r="P13" s="4"/>
      <c r="Q13" s="4"/>
      <c r="R13" s="4"/>
      <c r="S13" s="4"/>
      <c r="T13" s="4"/>
      <c r="U13" s="4"/>
      <c r="V13" s="4"/>
      <c r="W13" s="4"/>
      <c r="X13" s="4"/>
      <c r="Y13" s="4"/>
      <c r="Z13" s="4"/>
    </row>
    <row r="14" ht="14.25" customHeight="1">
      <c r="A14" s="65" t="s">
        <v>310</v>
      </c>
      <c r="B14" s="65" t="s">
        <v>311</v>
      </c>
      <c r="C14" s="65">
        <v>58.027</v>
      </c>
      <c r="D14" s="65" t="s">
        <v>305</v>
      </c>
      <c r="E14" s="65">
        <v>0.017</v>
      </c>
      <c r="F14" s="10"/>
      <c r="G14" s="10"/>
      <c r="H14" s="10"/>
      <c r="I14" s="4"/>
      <c r="J14" s="4"/>
      <c r="K14" s="4"/>
      <c r="L14" s="4"/>
      <c r="M14" s="4"/>
      <c r="N14" s="4"/>
      <c r="O14" s="4"/>
      <c r="P14" s="4"/>
      <c r="Q14" s="4"/>
      <c r="R14" s="4"/>
      <c r="S14" s="4"/>
      <c r="T14" s="4"/>
      <c r="U14" s="4"/>
      <c r="V14" s="4"/>
      <c r="W14" s="4"/>
      <c r="X14" s="4"/>
      <c r="Y14" s="4"/>
      <c r="Z14" s="4"/>
    </row>
    <row r="15" ht="14.25" customHeight="1">
      <c r="A15" s="65" t="s">
        <v>312</v>
      </c>
      <c r="B15" s="65" t="s">
        <v>311</v>
      </c>
      <c r="C15" s="65">
        <v>58.027</v>
      </c>
      <c r="D15" s="65" t="s">
        <v>305</v>
      </c>
      <c r="E15" s="65">
        <v>0.034</v>
      </c>
      <c r="F15" s="10"/>
      <c r="G15" s="10"/>
      <c r="H15" s="10"/>
      <c r="I15" s="4"/>
      <c r="J15" s="4"/>
      <c r="K15" s="4"/>
      <c r="L15" s="4"/>
      <c r="M15" s="4"/>
      <c r="N15" s="4"/>
      <c r="O15" s="4"/>
      <c r="P15" s="4"/>
      <c r="Q15" s="4"/>
      <c r="R15" s="4"/>
      <c r="S15" s="4"/>
      <c r="T15" s="4"/>
      <c r="U15" s="4"/>
      <c r="V15" s="4"/>
      <c r="W15" s="4"/>
      <c r="X15" s="4"/>
      <c r="Y15" s="4"/>
      <c r="Z15" s="4"/>
    </row>
    <row r="16" ht="14.25" customHeight="1">
      <c r="A16" s="65" t="s">
        <v>313</v>
      </c>
      <c r="B16" s="65" t="s">
        <v>311</v>
      </c>
      <c r="C16" s="65">
        <v>58.027</v>
      </c>
      <c r="D16" s="65" t="s">
        <v>305</v>
      </c>
      <c r="E16" s="65">
        <v>0.113</v>
      </c>
      <c r="F16" s="10"/>
      <c r="G16" s="10"/>
      <c r="H16" s="10"/>
      <c r="I16" s="4"/>
      <c r="J16" s="4"/>
      <c r="K16" s="4"/>
      <c r="L16" s="4"/>
      <c r="M16" s="4"/>
      <c r="N16" s="4"/>
      <c r="O16" s="4"/>
      <c r="P16" s="4"/>
      <c r="Q16" s="4"/>
      <c r="R16" s="4"/>
      <c r="S16" s="4"/>
      <c r="T16" s="4"/>
      <c r="U16" s="4"/>
      <c r="V16" s="4"/>
      <c r="W16" s="4"/>
      <c r="X16" s="4"/>
      <c r="Y16" s="4"/>
      <c r="Z16" s="4"/>
    </row>
    <row r="17" ht="14.25" customHeight="1">
      <c r="A17" s="65" t="s">
        <v>314</v>
      </c>
      <c r="B17" s="65" t="s">
        <v>311</v>
      </c>
      <c r="C17" s="65">
        <v>58.027</v>
      </c>
      <c r="D17" s="65" t="s">
        <v>305</v>
      </c>
      <c r="E17" s="65">
        <v>0.097</v>
      </c>
      <c r="F17" s="10"/>
      <c r="G17" s="10"/>
      <c r="H17" s="10"/>
      <c r="I17" s="4"/>
      <c r="J17" s="4"/>
      <c r="K17" s="4"/>
      <c r="L17" s="4"/>
      <c r="M17" s="4"/>
      <c r="N17" s="4"/>
      <c r="O17" s="4"/>
      <c r="P17" s="4"/>
      <c r="Q17" s="4"/>
      <c r="R17" s="4"/>
      <c r="S17" s="4"/>
      <c r="T17" s="4"/>
      <c r="U17" s="4"/>
      <c r="V17" s="4"/>
      <c r="W17" s="4"/>
      <c r="X17" s="4"/>
      <c r="Y17" s="4"/>
      <c r="Z17" s="4"/>
    </row>
    <row r="18" ht="14.25" customHeight="1">
      <c r="A18" s="65" t="s">
        <v>315</v>
      </c>
      <c r="B18" s="65" t="s">
        <v>311</v>
      </c>
      <c r="C18" s="65">
        <v>58.027</v>
      </c>
      <c r="D18" s="65" t="s">
        <v>305</v>
      </c>
      <c r="E18" s="65">
        <v>0.037</v>
      </c>
      <c r="F18" s="10"/>
      <c r="G18" s="10"/>
      <c r="H18" s="10"/>
      <c r="I18" s="4"/>
      <c r="J18" s="4"/>
      <c r="K18" s="4"/>
      <c r="L18" s="4"/>
      <c r="M18" s="4"/>
      <c r="N18" s="4"/>
      <c r="O18" s="4"/>
      <c r="P18" s="4"/>
      <c r="Q18" s="4"/>
      <c r="R18" s="4"/>
      <c r="S18" s="4"/>
      <c r="T18" s="4"/>
      <c r="U18" s="4"/>
      <c r="V18" s="4"/>
      <c r="W18" s="4"/>
      <c r="X18" s="4"/>
      <c r="Y18" s="4"/>
      <c r="Z18" s="4"/>
    </row>
    <row r="19" ht="14.25" customHeight="1">
      <c r="A19" s="65" t="s">
        <v>316</v>
      </c>
      <c r="B19" s="65" t="s">
        <v>311</v>
      </c>
      <c r="C19" s="65">
        <v>58.027</v>
      </c>
      <c r="D19" s="65" t="s">
        <v>305</v>
      </c>
      <c r="E19" s="65">
        <v>0.043</v>
      </c>
      <c r="F19" s="10"/>
      <c r="G19" s="10"/>
      <c r="H19" s="10"/>
      <c r="I19" s="4"/>
      <c r="J19" s="4"/>
      <c r="K19" s="4"/>
      <c r="L19" s="4"/>
      <c r="M19" s="4"/>
      <c r="N19" s="4"/>
      <c r="O19" s="4"/>
      <c r="P19" s="4"/>
      <c r="Q19" s="4"/>
      <c r="R19" s="4"/>
      <c r="S19" s="4"/>
      <c r="T19" s="4"/>
      <c r="U19" s="4"/>
      <c r="V19" s="4"/>
      <c r="W19" s="4"/>
      <c r="X19" s="4"/>
      <c r="Y19" s="4"/>
      <c r="Z19" s="4"/>
    </row>
    <row r="20" ht="14.25" customHeight="1">
      <c r="A20" s="65" t="s">
        <v>317</v>
      </c>
      <c r="B20" s="65" t="s">
        <v>311</v>
      </c>
      <c r="C20" s="65">
        <v>58.027</v>
      </c>
      <c r="D20" s="65" t="s">
        <v>305</v>
      </c>
      <c r="E20" s="65">
        <v>0.081</v>
      </c>
      <c r="F20" s="10"/>
      <c r="G20" s="10"/>
      <c r="H20" s="10"/>
      <c r="I20" s="4"/>
      <c r="J20" s="4"/>
      <c r="K20" s="4"/>
      <c r="L20" s="4"/>
      <c r="M20" s="4"/>
      <c r="N20" s="4"/>
      <c r="O20" s="4"/>
      <c r="P20" s="4"/>
      <c r="Q20" s="4"/>
      <c r="R20" s="4"/>
      <c r="S20" s="4"/>
      <c r="T20" s="4"/>
      <c r="U20" s="4"/>
      <c r="V20" s="4"/>
      <c r="W20" s="4"/>
      <c r="X20" s="4"/>
      <c r="Y20" s="4"/>
      <c r="Z20" s="4"/>
    </row>
    <row r="21" ht="14.25" customHeight="1">
      <c r="A21" s="65" t="s">
        <v>318</v>
      </c>
      <c r="B21" s="65" t="s">
        <v>311</v>
      </c>
      <c r="C21" s="65">
        <v>58.027</v>
      </c>
      <c r="D21" s="65" t="s">
        <v>305</v>
      </c>
      <c r="E21" s="65">
        <v>0.032</v>
      </c>
      <c r="F21" s="10"/>
      <c r="G21" s="10"/>
      <c r="H21" s="10"/>
      <c r="I21" s="4"/>
      <c r="J21" s="4"/>
      <c r="K21" s="4"/>
      <c r="L21" s="4"/>
      <c r="M21" s="4"/>
      <c r="N21" s="4"/>
      <c r="O21" s="4"/>
      <c r="P21" s="4"/>
      <c r="Q21" s="4"/>
      <c r="R21" s="4"/>
      <c r="S21" s="4"/>
      <c r="T21" s="4"/>
      <c r="U21" s="4"/>
      <c r="V21" s="4"/>
      <c r="W21" s="4"/>
      <c r="X21" s="4"/>
      <c r="Y21" s="4"/>
      <c r="Z21" s="4"/>
    </row>
    <row r="22" ht="14.25" customHeight="1">
      <c r="A22" s="65" t="s">
        <v>319</v>
      </c>
      <c r="B22" s="65" t="s">
        <v>311</v>
      </c>
      <c r="C22" s="65">
        <v>58.027</v>
      </c>
      <c r="D22" s="65" t="s">
        <v>305</v>
      </c>
      <c r="E22" s="65">
        <v>0.05</v>
      </c>
      <c r="F22" s="10"/>
      <c r="G22" s="10"/>
      <c r="H22" s="10"/>
      <c r="I22" s="4"/>
      <c r="J22" s="4"/>
      <c r="K22" s="4"/>
      <c r="L22" s="4"/>
      <c r="M22" s="4"/>
      <c r="N22" s="4"/>
      <c r="O22" s="4"/>
      <c r="P22" s="4"/>
      <c r="Q22" s="4"/>
      <c r="R22" s="4"/>
      <c r="S22" s="4"/>
      <c r="T22" s="4"/>
      <c r="U22" s="4"/>
      <c r="V22" s="4"/>
      <c r="W22" s="4"/>
      <c r="X22" s="4"/>
      <c r="Y22" s="4"/>
      <c r="Z22" s="4"/>
    </row>
    <row r="23" ht="14.25" customHeight="1">
      <c r="A23" s="65" t="s">
        <v>320</v>
      </c>
      <c r="B23" s="65" t="s">
        <v>311</v>
      </c>
      <c r="C23" s="65">
        <v>58.027</v>
      </c>
      <c r="D23" s="65" t="s">
        <v>305</v>
      </c>
      <c r="E23" s="65">
        <v>0.535</v>
      </c>
      <c r="F23" s="10"/>
      <c r="G23" s="10"/>
      <c r="H23" s="10"/>
      <c r="I23" s="4"/>
      <c r="J23" s="4"/>
      <c r="K23" s="4"/>
      <c r="L23" s="4"/>
      <c r="M23" s="4"/>
      <c r="N23" s="4"/>
      <c r="O23" s="4"/>
      <c r="P23" s="4"/>
      <c r="Q23" s="4"/>
      <c r="R23" s="4"/>
      <c r="S23" s="4"/>
      <c r="T23" s="4"/>
      <c r="U23" s="4"/>
      <c r="V23" s="4"/>
      <c r="W23" s="4"/>
      <c r="X23" s="4"/>
      <c r="Y23" s="4"/>
      <c r="Z23" s="4"/>
    </row>
    <row r="24" ht="14.25" customHeight="1">
      <c r="A24" s="65" t="s">
        <v>304</v>
      </c>
      <c r="B24" s="65" t="s">
        <v>311</v>
      </c>
      <c r="C24" s="65">
        <v>58.027</v>
      </c>
      <c r="D24" s="65" t="s">
        <v>305</v>
      </c>
      <c r="E24" s="65">
        <v>0.076</v>
      </c>
      <c r="F24" s="10"/>
      <c r="G24" s="10"/>
      <c r="H24" s="10"/>
      <c r="I24" s="4"/>
      <c r="J24" s="4"/>
      <c r="K24" s="4"/>
      <c r="L24" s="4"/>
      <c r="M24" s="4"/>
      <c r="N24" s="4"/>
      <c r="O24" s="4"/>
      <c r="P24" s="4"/>
      <c r="Q24" s="4"/>
      <c r="R24" s="4"/>
      <c r="S24" s="4"/>
      <c r="T24" s="4"/>
      <c r="U24" s="4"/>
      <c r="V24" s="4"/>
      <c r="W24" s="4"/>
      <c r="X24" s="4"/>
      <c r="Y24" s="4"/>
      <c r="Z24" s="4"/>
    </row>
    <row r="25" ht="14.25" customHeight="1">
      <c r="A25" s="41"/>
      <c r="B25" s="41"/>
      <c r="C25" s="41"/>
      <c r="D25" s="41"/>
      <c r="E25" s="41"/>
      <c r="F25" s="10"/>
      <c r="G25" s="10"/>
      <c r="H25" s="10"/>
      <c r="I25" s="4"/>
      <c r="J25" s="4"/>
      <c r="K25" s="4"/>
      <c r="L25" s="4"/>
      <c r="M25" s="4"/>
      <c r="N25" s="4"/>
      <c r="O25" s="4"/>
      <c r="P25" s="4"/>
      <c r="Q25" s="4"/>
      <c r="R25" s="4"/>
      <c r="S25" s="4"/>
      <c r="T25" s="4"/>
      <c r="U25" s="4"/>
      <c r="V25" s="4"/>
      <c r="W25" s="4"/>
      <c r="X25" s="4"/>
      <c r="Y25" s="4"/>
      <c r="Z25" s="4"/>
    </row>
    <row r="26" ht="14.25" customHeight="1">
      <c r="A26" s="41" t="s">
        <v>321</v>
      </c>
      <c r="B26" s="41" t="s">
        <v>322</v>
      </c>
      <c r="C26" s="41"/>
      <c r="D26" s="41" t="s">
        <v>323</v>
      </c>
      <c r="E26" s="41" t="s">
        <v>324</v>
      </c>
      <c r="F26" s="10"/>
      <c r="G26" s="10"/>
      <c r="H26" s="10"/>
      <c r="I26" s="4"/>
      <c r="J26" s="4"/>
      <c r="K26" s="4"/>
      <c r="L26" s="4"/>
      <c r="M26" s="4"/>
      <c r="N26" s="4"/>
      <c r="O26" s="4"/>
      <c r="P26" s="4"/>
      <c r="Q26" s="4"/>
      <c r="R26" s="4"/>
      <c r="S26" s="4"/>
      <c r="T26" s="4"/>
      <c r="U26" s="4"/>
      <c r="V26" s="4"/>
      <c r="W26" s="4"/>
      <c r="X26" s="4"/>
      <c r="Y26" s="4"/>
      <c r="Z26" s="4"/>
    </row>
    <row r="27" ht="14.25" customHeight="1">
      <c r="A27" s="66"/>
      <c r="B27" s="66"/>
      <c r="C27" s="66"/>
      <c r="D27" s="10"/>
      <c r="E27" s="10"/>
      <c r="F27" s="10"/>
      <c r="G27" s="10"/>
      <c r="H27" s="10"/>
      <c r="I27" s="4"/>
      <c r="J27" s="4"/>
      <c r="K27" s="4"/>
      <c r="L27" s="4"/>
      <c r="M27" s="4"/>
      <c r="N27" s="4"/>
      <c r="O27" s="4"/>
      <c r="P27" s="4"/>
      <c r="Q27" s="4"/>
      <c r="R27" s="4"/>
      <c r="S27" s="4"/>
      <c r="T27" s="4"/>
      <c r="U27" s="4"/>
      <c r="V27" s="4"/>
      <c r="W27" s="4"/>
      <c r="X27" s="4"/>
      <c r="Y27" s="4"/>
      <c r="Z27" s="4"/>
    </row>
    <row r="28" ht="14.25" customHeight="1">
      <c r="A28" s="63" t="s">
        <v>292</v>
      </c>
      <c r="B28" s="63" t="s">
        <v>293</v>
      </c>
      <c r="C28" s="63" t="s">
        <v>325</v>
      </c>
      <c r="D28" s="63" t="s">
        <v>295</v>
      </c>
      <c r="E28" s="37" t="s">
        <v>296</v>
      </c>
      <c r="F28" s="10"/>
      <c r="G28" s="10"/>
      <c r="H28" s="10"/>
      <c r="I28" s="4"/>
      <c r="J28" s="4"/>
      <c r="K28" s="4"/>
      <c r="L28" s="4"/>
      <c r="M28" s="4"/>
      <c r="N28" s="4"/>
      <c r="O28" s="4"/>
      <c r="P28" s="4"/>
      <c r="Q28" s="4"/>
      <c r="R28" s="4"/>
      <c r="S28" s="4"/>
      <c r="T28" s="4"/>
      <c r="U28" s="4"/>
      <c r="V28" s="4"/>
      <c r="W28" s="4"/>
      <c r="X28" s="4"/>
      <c r="Y28" s="4"/>
      <c r="Z28" s="4"/>
    </row>
    <row r="29" ht="14.25" customHeight="1">
      <c r="A29" s="41" t="s">
        <v>326</v>
      </c>
      <c r="B29" s="41" t="s">
        <v>327</v>
      </c>
      <c r="C29" s="41"/>
      <c r="D29" s="41" t="s">
        <v>328</v>
      </c>
      <c r="E29" s="41" t="s">
        <v>329</v>
      </c>
      <c r="F29" s="10"/>
      <c r="G29" s="10"/>
      <c r="H29" s="10"/>
      <c r="I29" s="4"/>
      <c r="J29" s="4"/>
      <c r="K29" s="4"/>
      <c r="L29" s="4"/>
      <c r="M29" s="4"/>
      <c r="N29" s="4"/>
      <c r="O29" s="4"/>
      <c r="P29" s="4"/>
      <c r="Q29" s="4"/>
      <c r="R29" s="4"/>
      <c r="S29" s="4"/>
      <c r="T29" s="4"/>
      <c r="U29" s="4"/>
      <c r="V29" s="4"/>
      <c r="W29" s="4"/>
      <c r="X29" s="4"/>
      <c r="Y29" s="4"/>
      <c r="Z29" s="4"/>
    </row>
    <row r="30" ht="14.25" customHeight="1">
      <c r="A30" s="41" t="s">
        <v>330</v>
      </c>
      <c r="B30" s="41" t="s">
        <v>331</v>
      </c>
      <c r="C30" s="41"/>
      <c r="D30" s="41" t="s">
        <v>332</v>
      </c>
      <c r="E30" s="41" t="s">
        <v>324</v>
      </c>
      <c r="F30" s="10"/>
      <c r="G30" s="10"/>
      <c r="H30" s="10"/>
      <c r="I30" s="4"/>
      <c r="J30" s="4"/>
      <c r="K30" s="4"/>
      <c r="L30" s="4"/>
      <c r="M30" s="4"/>
      <c r="N30" s="4"/>
      <c r="O30" s="4"/>
      <c r="P30" s="4"/>
      <c r="Q30" s="4"/>
      <c r="R30" s="4"/>
      <c r="S30" s="4"/>
      <c r="T30" s="4"/>
      <c r="U30" s="4"/>
      <c r="V30" s="4"/>
      <c r="W30" s="4"/>
      <c r="X30" s="4"/>
      <c r="Y30" s="4"/>
      <c r="Z30" s="4"/>
    </row>
    <row r="31" ht="14.25" customHeight="1">
      <c r="A31" s="66"/>
      <c r="B31" s="66"/>
      <c r="C31" s="66"/>
      <c r="D31" s="10"/>
      <c r="E31" s="10"/>
      <c r="F31" s="10"/>
      <c r="G31" s="10"/>
      <c r="H31" s="10"/>
      <c r="I31" s="4"/>
      <c r="J31" s="4"/>
      <c r="K31" s="4"/>
      <c r="L31" s="4"/>
      <c r="M31" s="4"/>
      <c r="N31" s="4"/>
      <c r="O31" s="4"/>
      <c r="P31" s="4"/>
      <c r="Q31" s="4"/>
      <c r="R31" s="4"/>
      <c r="S31" s="4"/>
      <c r="T31" s="4"/>
      <c r="U31" s="4"/>
      <c r="V31" s="4"/>
      <c r="W31" s="4"/>
      <c r="X31" s="4"/>
      <c r="Y31" s="4"/>
      <c r="Z31" s="4"/>
    </row>
    <row r="32" ht="14.25" customHeight="1">
      <c r="A32" s="37" t="s">
        <v>333</v>
      </c>
      <c r="B32" s="33" t="s">
        <v>334</v>
      </c>
      <c r="C32" s="8"/>
      <c r="D32" s="9"/>
      <c r="E32" s="37" t="s">
        <v>335</v>
      </c>
      <c r="F32" s="10"/>
      <c r="G32" s="10"/>
      <c r="H32" s="10"/>
      <c r="I32" s="4"/>
      <c r="J32" s="4"/>
      <c r="K32" s="4"/>
      <c r="L32" s="4"/>
      <c r="M32" s="4"/>
      <c r="N32" s="4"/>
      <c r="O32" s="4"/>
      <c r="P32" s="4"/>
      <c r="Q32" s="4"/>
      <c r="R32" s="4"/>
      <c r="S32" s="4"/>
      <c r="T32" s="4"/>
      <c r="U32" s="4"/>
      <c r="V32" s="4"/>
      <c r="W32" s="4"/>
      <c r="X32" s="4"/>
      <c r="Y32" s="4"/>
      <c r="Z32" s="4"/>
    </row>
    <row r="33" ht="14.25" customHeight="1">
      <c r="A33" s="41" t="s">
        <v>336</v>
      </c>
      <c r="B33" s="67" t="s">
        <v>337</v>
      </c>
      <c r="C33" s="8"/>
      <c r="D33" s="9"/>
      <c r="E33" s="41" t="s">
        <v>338</v>
      </c>
      <c r="F33" s="10"/>
      <c r="G33" s="10"/>
      <c r="H33" s="10"/>
      <c r="I33" s="4"/>
      <c r="J33" s="4"/>
      <c r="K33" s="4"/>
      <c r="L33" s="4"/>
      <c r="M33" s="4"/>
      <c r="N33" s="4"/>
      <c r="O33" s="4"/>
      <c r="P33" s="4"/>
      <c r="Q33" s="4"/>
      <c r="R33" s="4"/>
      <c r="S33" s="4"/>
      <c r="T33" s="4"/>
      <c r="U33" s="4"/>
      <c r="V33" s="4"/>
      <c r="W33" s="4"/>
      <c r="X33" s="4"/>
      <c r="Y33" s="4"/>
      <c r="Z33" s="4"/>
    </row>
    <row r="34" ht="14.25" customHeight="1">
      <c r="A34" s="41" t="s">
        <v>339</v>
      </c>
      <c r="B34" s="67" t="s">
        <v>337</v>
      </c>
      <c r="C34" s="8"/>
      <c r="D34" s="9"/>
      <c r="E34" s="41" t="s">
        <v>338</v>
      </c>
      <c r="F34" s="10"/>
      <c r="G34" s="10"/>
      <c r="H34" s="10"/>
      <c r="I34" s="4"/>
      <c r="J34" s="4"/>
      <c r="K34" s="4"/>
      <c r="L34" s="4"/>
      <c r="M34" s="4"/>
      <c r="N34" s="4"/>
      <c r="O34" s="4"/>
      <c r="P34" s="4"/>
      <c r="Q34" s="4"/>
      <c r="R34" s="4"/>
      <c r="S34" s="4"/>
      <c r="T34" s="4"/>
      <c r="U34" s="4"/>
      <c r="V34" s="4"/>
      <c r="W34" s="4"/>
      <c r="X34" s="4"/>
      <c r="Y34" s="4"/>
      <c r="Z34" s="4"/>
    </row>
    <row r="35" ht="14.25" customHeight="1">
      <c r="A35" s="41" t="s">
        <v>50</v>
      </c>
      <c r="B35" s="67" t="s">
        <v>337</v>
      </c>
      <c r="C35" s="8"/>
      <c r="D35" s="9"/>
      <c r="E35" s="41" t="s">
        <v>338</v>
      </c>
      <c r="F35" s="10"/>
      <c r="G35" s="10"/>
      <c r="H35" s="10"/>
      <c r="I35" s="4"/>
      <c r="J35" s="4"/>
      <c r="K35" s="4"/>
      <c r="L35" s="4"/>
      <c r="M35" s="4"/>
      <c r="N35" s="4"/>
      <c r="O35" s="4"/>
      <c r="P35" s="4"/>
      <c r="Q35" s="4"/>
      <c r="R35" s="4"/>
      <c r="S35" s="4"/>
      <c r="T35" s="4"/>
      <c r="U35" s="4"/>
      <c r="V35" s="4"/>
      <c r="W35" s="4"/>
      <c r="X35" s="4"/>
      <c r="Y35" s="4"/>
      <c r="Z35" s="4"/>
    </row>
    <row r="36" ht="14.25" customHeight="1">
      <c r="A36" s="66"/>
      <c r="B36" s="66"/>
      <c r="C36" s="66"/>
      <c r="D36" s="10"/>
      <c r="E36" s="10"/>
      <c r="F36" s="10"/>
      <c r="G36" s="10"/>
      <c r="H36" s="10"/>
      <c r="I36" s="4"/>
      <c r="J36" s="4"/>
      <c r="K36" s="4"/>
      <c r="L36" s="4"/>
      <c r="M36" s="4"/>
      <c r="N36" s="4"/>
      <c r="O36" s="4"/>
      <c r="P36" s="4"/>
      <c r="Q36" s="4"/>
      <c r="R36" s="4"/>
      <c r="S36" s="4"/>
      <c r="T36" s="4"/>
      <c r="U36" s="4"/>
      <c r="V36" s="4"/>
      <c r="W36" s="4"/>
      <c r="X36" s="4"/>
      <c r="Y36" s="4"/>
      <c r="Z36" s="4"/>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4.2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4.2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ht="14.2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ht="14.2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ht="14.2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ht="14.2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ht="14.2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ht="14.2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ht="14.2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ht="14.2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ht="14.2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ht="14.2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ht="14.2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ht="14.2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ht="14.2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ht="14.2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sheetData>
  <mergeCells count="5">
    <mergeCell ref="A5:E5"/>
    <mergeCell ref="B32:D32"/>
    <mergeCell ref="B33:D33"/>
    <mergeCell ref="B34:D34"/>
    <mergeCell ref="B35:D35"/>
  </mergeCell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fitToPage="1"/>
  </sheetPr>
  <sheetViews>
    <sheetView showGridLines="0" workbookViewId="0"/>
  </sheetViews>
  <sheetFormatPr customHeight="1" defaultColWidth="12.63" defaultRowHeight="15.0"/>
  <cols>
    <col customWidth="1" min="1" max="1" width="8.13"/>
    <col customWidth="1" min="2" max="4" width="23.13"/>
    <col customWidth="1" min="5" max="5" width="9.5"/>
    <col customWidth="1" min="6" max="6" width="1.88"/>
    <col customWidth="1" min="7" max="27" width="9.5"/>
    <col customWidth="1" min="28" max="29" width="7.38"/>
    <col customWidth="1" min="30" max="30" width="1.38"/>
    <col customWidth="1" min="31" max="31" width="8.38"/>
  </cols>
  <sheetData>
    <row r="1" ht="14.25" customHeight="1">
      <c r="A1" s="1" t="s">
        <v>340</v>
      </c>
      <c r="B1" s="68"/>
      <c r="C1" s="68"/>
      <c r="D1" s="2"/>
      <c r="E1" s="2"/>
      <c r="F1" s="2"/>
      <c r="G1" s="2"/>
      <c r="H1" s="2"/>
      <c r="I1" s="2"/>
      <c r="J1" s="2"/>
      <c r="K1" s="2"/>
      <c r="L1" s="2"/>
      <c r="M1" s="2"/>
      <c r="N1" s="2"/>
      <c r="O1" s="2"/>
      <c r="P1" s="2"/>
      <c r="Q1" s="2"/>
      <c r="R1" s="2"/>
      <c r="S1" s="2"/>
      <c r="T1" s="2"/>
      <c r="U1" s="2"/>
      <c r="V1" s="2"/>
      <c r="W1" s="2"/>
      <c r="X1" s="2"/>
      <c r="Y1" s="2"/>
      <c r="Z1" s="2"/>
      <c r="AA1" s="2"/>
      <c r="AB1" s="2"/>
      <c r="AC1" s="2"/>
      <c r="AD1" s="2"/>
      <c r="AE1" s="2"/>
    </row>
    <row r="2"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ht="19.5" customHeight="1">
      <c r="A3" s="3" t="s">
        <v>341</v>
      </c>
      <c r="B3" s="3"/>
      <c r="C3" s="3"/>
      <c r="D3" s="3"/>
      <c r="E3" s="3"/>
      <c r="F3" s="3"/>
      <c r="G3" s="3"/>
      <c r="H3" s="3"/>
      <c r="I3" s="3"/>
      <c r="J3" s="3"/>
      <c r="K3" s="3"/>
      <c r="L3" s="3"/>
      <c r="M3" s="3"/>
      <c r="N3" s="3"/>
      <c r="O3" s="3"/>
      <c r="P3" s="3"/>
      <c r="Q3" s="3"/>
      <c r="R3" s="3"/>
      <c r="S3" s="3"/>
      <c r="T3" s="3"/>
      <c r="U3" s="3"/>
      <c r="V3" s="3"/>
      <c r="W3" s="3"/>
      <c r="X3" s="3"/>
      <c r="Y3" s="3"/>
      <c r="Z3" s="3"/>
      <c r="AA3" s="3"/>
      <c r="AB3" s="3"/>
      <c r="AC3" s="29" t="str">
        <f>Cover!C11</f>
        <v>Veolia Water Projects Ltd</v>
      </c>
      <c r="AD3" s="3"/>
      <c r="AE3" s="3"/>
    </row>
    <row r="4" ht="14.2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4"/>
      <c r="AE4" s="6"/>
    </row>
    <row r="5" ht="14.25" customHeight="1">
      <c r="A5" s="30">
        <v>1.0</v>
      </c>
      <c r="B5" s="30">
        <v>2.0</v>
      </c>
      <c r="C5" s="30">
        <v>3.0</v>
      </c>
      <c r="D5" s="30">
        <v>4.0</v>
      </c>
      <c r="E5" s="30">
        <v>5.0</v>
      </c>
      <c r="F5" s="30"/>
      <c r="G5" s="30">
        <v>6.0</v>
      </c>
      <c r="H5" s="30">
        <v>7.0</v>
      </c>
      <c r="I5" s="30">
        <v>8.0</v>
      </c>
      <c r="J5" s="30">
        <v>9.0</v>
      </c>
      <c r="K5" s="30">
        <v>10.0</v>
      </c>
      <c r="L5" s="30">
        <v>11.0</v>
      </c>
      <c r="M5" s="30">
        <v>12.0</v>
      </c>
      <c r="N5" s="30">
        <v>13.0</v>
      </c>
      <c r="O5" s="30">
        <v>14.0</v>
      </c>
      <c r="P5" s="30">
        <v>15.0</v>
      </c>
      <c r="Q5" s="30">
        <v>16.0</v>
      </c>
      <c r="R5" s="30">
        <v>17.0</v>
      </c>
      <c r="S5" s="30">
        <v>18.0</v>
      </c>
      <c r="T5" s="30">
        <v>19.0</v>
      </c>
      <c r="U5" s="30">
        <v>20.0</v>
      </c>
      <c r="V5" s="30">
        <v>21.0</v>
      </c>
      <c r="W5" s="30">
        <v>22.0</v>
      </c>
      <c r="X5" s="30">
        <v>23.0</v>
      </c>
      <c r="Y5" s="30">
        <v>24.0</v>
      </c>
      <c r="Z5" s="30">
        <v>25.0</v>
      </c>
      <c r="AA5" s="30">
        <v>26.0</v>
      </c>
      <c r="AB5" s="30">
        <v>27.0</v>
      </c>
      <c r="AC5" s="30">
        <v>28.0</v>
      </c>
      <c r="AD5" s="30"/>
      <c r="AE5" s="30"/>
    </row>
    <row r="6" ht="15.75" customHeight="1">
      <c r="A6" s="69" t="s">
        <v>31</v>
      </c>
      <c r="B6" s="70"/>
      <c r="C6" s="70"/>
      <c r="D6" s="70"/>
      <c r="E6" s="71"/>
      <c r="F6" s="30"/>
      <c r="G6" s="33" t="s">
        <v>342</v>
      </c>
      <c r="H6" s="8"/>
      <c r="I6" s="8"/>
      <c r="J6" s="8"/>
      <c r="K6" s="8"/>
      <c r="L6" s="8"/>
      <c r="M6" s="8"/>
      <c r="N6" s="8"/>
      <c r="O6" s="8"/>
      <c r="P6" s="8"/>
      <c r="Q6" s="8"/>
      <c r="R6" s="8"/>
      <c r="S6" s="8"/>
      <c r="T6" s="8"/>
      <c r="U6" s="9"/>
      <c r="V6" s="33" t="s">
        <v>343</v>
      </c>
      <c r="W6" s="8"/>
      <c r="X6" s="8"/>
      <c r="Y6" s="9"/>
      <c r="Z6" s="72" t="s">
        <v>344</v>
      </c>
      <c r="AA6" s="71"/>
      <c r="AB6" s="32" t="s">
        <v>345</v>
      </c>
      <c r="AC6" s="32" t="s">
        <v>346</v>
      </c>
      <c r="AD6" s="34"/>
      <c r="AE6" s="32" t="s">
        <v>36</v>
      </c>
    </row>
    <row r="7" ht="14.25" customHeight="1">
      <c r="A7" s="73"/>
      <c r="E7" s="74"/>
      <c r="F7" s="30"/>
      <c r="G7" s="33" t="s">
        <v>347</v>
      </c>
      <c r="H7" s="8"/>
      <c r="I7" s="8"/>
      <c r="J7" s="8"/>
      <c r="K7" s="9"/>
      <c r="L7" s="33" t="s">
        <v>348</v>
      </c>
      <c r="M7" s="8"/>
      <c r="N7" s="8"/>
      <c r="O7" s="8"/>
      <c r="P7" s="9"/>
      <c r="Q7" s="33" t="s">
        <v>349</v>
      </c>
      <c r="R7" s="8"/>
      <c r="S7" s="8"/>
      <c r="T7" s="8"/>
      <c r="U7" s="9"/>
      <c r="V7" s="33" t="s">
        <v>350</v>
      </c>
      <c r="W7" s="9"/>
      <c r="X7" s="33" t="s">
        <v>351</v>
      </c>
      <c r="Y7" s="9"/>
      <c r="Z7" s="75"/>
      <c r="AA7" s="76"/>
      <c r="AB7" s="55"/>
      <c r="AC7" s="55"/>
      <c r="AD7" s="34"/>
      <c r="AE7" s="55"/>
    </row>
    <row r="8" ht="14.25" customHeight="1">
      <c r="A8" s="75"/>
      <c r="B8" s="77"/>
      <c r="C8" s="77"/>
      <c r="D8" s="77"/>
      <c r="E8" s="76"/>
      <c r="F8" s="30"/>
      <c r="G8" s="37" t="s">
        <v>352</v>
      </c>
      <c r="H8" s="37" t="s">
        <v>353</v>
      </c>
      <c r="I8" s="37" t="s">
        <v>354</v>
      </c>
      <c r="J8" s="37" t="s">
        <v>355</v>
      </c>
      <c r="K8" s="37" t="s">
        <v>356</v>
      </c>
      <c r="L8" s="37" t="s">
        <v>352</v>
      </c>
      <c r="M8" s="37" t="s">
        <v>353</v>
      </c>
      <c r="N8" s="37" t="s">
        <v>354</v>
      </c>
      <c r="O8" s="37" t="s">
        <v>355</v>
      </c>
      <c r="P8" s="37" t="s">
        <v>356</v>
      </c>
      <c r="Q8" s="37" t="s">
        <v>352</v>
      </c>
      <c r="R8" s="37" t="s">
        <v>353</v>
      </c>
      <c r="S8" s="37" t="s">
        <v>354</v>
      </c>
      <c r="T8" s="37" t="s">
        <v>355</v>
      </c>
      <c r="U8" s="37" t="s">
        <v>356</v>
      </c>
      <c r="V8" s="37" t="s">
        <v>37</v>
      </c>
      <c r="W8" s="37" t="s">
        <v>38</v>
      </c>
      <c r="X8" s="37" t="s">
        <v>37</v>
      </c>
      <c r="Y8" s="37" t="s">
        <v>38</v>
      </c>
      <c r="Z8" s="37" t="s">
        <v>357</v>
      </c>
      <c r="AA8" s="37" t="s">
        <v>358</v>
      </c>
      <c r="AB8" s="36"/>
      <c r="AC8" s="36"/>
      <c r="AD8" s="34"/>
      <c r="AE8" s="55"/>
    </row>
    <row r="9" ht="14.25" customHeight="1">
      <c r="A9" s="78" t="s">
        <v>32</v>
      </c>
      <c r="B9" s="8"/>
      <c r="C9" s="8"/>
      <c r="D9" s="8"/>
      <c r="E9" s="9"/>
      <c r="F9" s="30"/>
      <c r="G9" s="37" t="s">
        <v>359</v>
      </c>
      <c r="H9" s="37" t="s">
        <v>359</v>
      </c>
      <c r="I9" s="37" t="s">
        <v>359</v>
      </c>
      <c r="J9" s="37" t="s">
        <v>359</v>
      </c>
      <c r="K9" s="37" t="s">
        <v>359</v>
      </c>
      <c r="L9" s="37" t="s">
        <v>359</v>
      </c>
      <c r="M9" s="37" t="s">
        <v>359</v>
      </c>
      <c r="N9" s="37" t="s">
        <v>359</v>
      </c>
      <c r="O9" s="37" t="s">
        <v>359</v>
      </c>
      <c r="P9" s="37" t="s">
        <v>359</v>
      </c>
      <c r="Q9" s="37" t="s">
        <v>359</v>
      </c>
      <c r="R9" s="37" t="s">
        <v>359</v>
      </c>
      <c r="S9" s="37" t="s">
        <v>359</v>
      </c>
      <c r="T9" s="37" t="s">
        <v>359</v>
      </c>
      <c r="U9" s="37" t="s">
        <v>359</v>
      </c>
      <c r="V9" s="37" t="s">
        <v>360</v>
      </c>
      <c r="W9" s="37" t="s">
        <v>360</v>
      </c>
      <c r="X9" s="37" t="s">
        <v>360</v>
      </c>
      <c r="Y9" s="37" t="s">
        <v>360</v>
      </c>
      <c r="Z9" s="37" t="s">
        <v>361</v>
      </c>
      <c r="AA9" s="37" t="s">
        <v>361</v>
      </c>
      <c r="AB9" s="37" t="s">
        <v>362</v>
      </c>
      <c r="AC9" s="37" t="s">
        <v>362</v>
      </c>
      <c r="AD9" s="4"/>
      <c r="AE9" s="55"/>
    </row>
    <row r="10" ht="15.0" customHeight="1">
      <c r="A10" s="78" t="s">
        <v>33</v>
      </c>
      <c r="B10" s="8"/>
      <c r="C10" s="8"/>
      <c r="D10" s="8"/>
      <c r="E10" s="9"/>
      <c r="F10" s="30"/>
      <c r="G10" s="37">
        <v>3.0</v>
      </c>
      <c r="H10" s="37">
        <v>3.0</v>
      </c>
      <c r="I10" s="37">
        <v>3.0</v>
      </c>
      <c r="J10" s="37">
        <v>3.0</v>
      </c>
      <c r="K10" s="37">
        <v>3.0</v>
      </c>
      <c r="L10" s="37">
        <v>3.0</v>
      </c>
      <c r="M10" s="37">
        <v>3.0</v>
      </c>
      <c r="N10" s="37">
        <v>3.0</v>
      </c>
      <c r="O10" s="37">
        <v>3.0</v>
      </c>
      <c r="P10" s="37">
        <v>3.0</v>
      </c>
      <c r="Q10" s="37">
        <v>3.0</v>
      </c>
      <c r="R10" s="37">
        <v>3.0</v>
      </c>
      <c r="S10" s="37">
        <v>3.0</v>
      </c>
      <c r="T10" s="37">
        <v>3.0</v>
      </c>
      <c r="U10" s="37">
        <v>3.0</v>
      </c>
      <c r="V10" s="37">
        <v>2.0</v>
      </c>
      <c r="W10" s="37">
        <v>2.0</v>
      </c>
      <c r="X10" s="37">
        <v>2.0</v>
      </c>
      <c r="Y10" s="37">
        <v>2.0</v>
      </c>
      <c r="Z10" s="37">
        <v>0.0</v>
      </c>
      <c r="AA10" s="37">
        <v>0.0</v>
      </c>
      <c r="AB10" s="37">
        <v>1.0</v>
      </c>
      <c r="AC10" s="37">
        <v>1.0</v>
      </c>
      <c r="AD10" s="4"/>
      <c r="AE10" s="36"/>
    </row>
    <row r="11" ht="14.25" customHeight="1">
      <c r="A11" s="38"/>
      <c r="B11" s="38"/>
      <c r="C11" s="38"/>
      <c r="D11" s="4"/>
      <c r="E11" s="4"/>
      <c r="F11" s="30"/>
      <c r="G11" s="4"/>
      <c r="H11" s="4"/>
      <c r="I11" s="4"/>
      <c r="J11" s="4"/>
      <c r="K11" s="4"/>
      <c r="L11" s="4"/>
      <c r="M11" s="4"/>
      <c r="N11" s="4"/>
      <c r="O11" s="4"/>
      <c r="P11" s="4"/>
      <c r="Q11" s="4"/>
      <c r="R11" s="4"/>
      <c r="S11" s="4"/>
      <c r="T11" s="4"/>
      <c r="U11" s="4"/>
      <c r="V11" s="4"/>
      <c r="W11" s="4"/>
      <c r="X11" s="4"/>
      <c r="Y11" s="4"/>
      <c r="Z11" s="4"/>
      <c r="AA11" s="4"/>
      <c r="AB11" s="4"/>
      <c r="AC11" s="4"/>
      <c r="AD11" s="4"/>
      <c r="AE11" s="4"/>
    </row>
    <row r="12" ht="14.25" customHeight="1">
      <c r="A12" s="39" t="s">
        <v>363</v>
      </c>
      <c r="B12" s="39" t="s">
        <v>364</v>
      </c>
      <c r="C12" s="39" t="s">
        <v>365</v>
      </c>
      <c r="D12" s="39" t="s">
        <v>366</v>
      </c>
      <c r="E12" s="39" t="s">
        <v>367</v>
      </c>
      <c r="F12" s="30"/>
      <c r="G12" s="40"/>
      <c r="H12" s="4"/>
      <c r="I12" s="4"/>
      <c r="J12" s="4"/>
      <c r="K12" s="4"/>
      <c r="L12" s="40"/>
      <c r="M12" s="4"/>
      <c r="N12" s="4"/>
      <c r="O12" s="4"/>
      <c r="P12" s="4"/>
      <c r="Q12" s="40"/>
      <c r="R12" s="4"/>
      <c r="S12" s="4"/>
      <c r="T12" s="4"/>
      <c r="U12" s="4"/>
      <c r="V12" s="4"/>
      <c r="W12" s="4"/>
      <c r="X12" s="4"/>
      <c r="Y12" s="4"/>
      <c r="Z12" s="4"/>
      <c r="AA12" s="4"/>
      <c r="AB12" s="4"/>
      <c r="AC12" s="4"/>
      <c r="AD12" s="4"/>
      <c r="AE12" s="4"/>
    </row>
    <row r="13" ht="14.25" customHeight="1">
      <c r="A13" s="79" t="s">
        <v>368</v>
      </c>
      <c r="B13" s="79" t="s">
        <v>369</v>
      </c>
      <c r="C13" s="79" t="s">
        <v>370</v>
      </c>
      <c r="D13" s="79" t="s">
        <v>370</v>
      </c>
      <c r="E13" s="79" t="s">
        <v>371</v>
      </c>
      <c r="F13" s="30"/>
      <c r="G13" s="80"/>
      <c r="H13" s="80"/>
      <c r="I13" s="81"/>
      <c r="J13" s="81"/>
      <c r="K13" s="82">
        <f t="shared" ref="K13:K24" si="1">SUM(G13:J13)</f>
        <v>0</v>
      </c>
      <c r="L13" s="80">
        <f>SUM(1.683+0.32)</f>
        <v>2.003</v>
      </c>
      <c r="M13" s="80">
        <f>SUM(0.11+1.605)</f>
        <v>1.715</v>
      </c>
      <c r="N13" s="81">
        <f>0.014+0.026</f>
        <v>0.04</v>
      </c>
      <c r="O13" s="81">
        <v>0.002</v>
      </c>
      <c r="P13" s="82">
        <f t="shared" ref="P13:P24" si="2">SUM(L13:O13)</f>
        <v>3.76</v>
      </c>
      <c r="Q13" s="81"/>
      <c r="R13" s="81"/>
      <c r="S13" s="81"/>
      <c r="T13" s="81"/>
      <c r="U13" s="82">
        <f t="shared" ref="U13:U24" si="3">SUM(Q13:T13)</f>
        <v>0</v>
      </c>
      <c r="V13" s="83">
        <v>276.555</v>
      </c>
      <c r="W13" s="83">
        <f>V13*0.95</f>
        <v>262.72725</v>
      </c>
      <c r="X13" s="83">
        <f>907.85</f>
        <v>907.85</v>
      </c>
      <c r="Y13" s="84">
        <f>X13*0.95</f>
        <v>862.4575</v>
      </c>
      <c r="Z13" s="85">
        <v>1697.0</v>
      </c>
      <c r="AA13" s="85">
        <v>346.0</v>
      </c>
      <c r="AB13" s="86">
        <v>93.478</v>
      </c>
      <c r="AC13" s="86">
        <v>88.162</v>
      </c>
      <c r="AD13" s="4"/>
      <c r="AE13" s="45" t="s">
        <v>372</v>
      </c>
    </row>
    <row r="14" ht="14.25" customHeight="1">
      <c r="A14" s="56"/>
      <c r="B14" s="56"/>
      <c r="C14" s="56"/>
      <c r="D14" s="56"/>
      <c r="E14" s="56"/>
      <c r="F14" s="30"/>
      <c r="G14" s="80"/>
      <c r="H14" s="80"/>
      <c r="I14" s="80"/>
      <c r="J14" s="80"/>
      <c r="K14" s="82">
        <f t="shared" si="1"/>
        <v>0</v>
      </c>
      <c r="L14" s="80"/>
      <c r="M14" s="80"/>
      <c r="N14" s="80"/>
      <c r="O14" s="80"/>
      <c r="P14" s="82">
        <f t="shared" si="2"/>
        <v>0</v>
      </c>
      <c r="Q14" s="80"/>
      <c r="R14" s="80"/>
      <c r="S14" s="80"/>
      <c r="T14" s="80"/>
      <c r="U14" s="82">
        <f t="shared" si="3"/>
        <v>0</v>
      </c>
      <c r="V14" s="84"/>
      <c r="W14" s="84"/>
      <c r="X14" s="84"/>
      <c r="Y14" s="84"/>
      <c r="Z14" s="84"/>
      <c r="AA14" s="84"/>
      <c r="AB14" s="87"/>
      <c r="AC14" s="87"/>
      <c r="AD14" s="4"/>
      <c r="AE14" s="45" t="s">
        <v>373</v>
      </c>
    </row>
    <row r="15" ht="14.25" customHeight="1">
      <c r="A15" s="56"/>
      <c r="B15" s="56"/>
      <c r="C15" s="56"/>
      <c r="D15" s="56"/>
      <c r="E15" s="56"/>
      <c r="F15" s="30"/>
      <c r="G15" s="80"/>
      <c r="H15" s="80"/>
      <c r="I15" s="80"/>
      <c r="J15" s="80"/>
      <c r="K15" s="82">
        <f t="shared" si="1"/>
        <v>0</v>
      </c>
      <c r="L15" s="80"/>
      <c r="M15" s="80"/>
      <c r="N15" s="80"/>
      <c r="O15" s="80"/>
      <c r="P15" s="82">
        <f t="shared" si="2"/>
        <v>0</v>
      </c>
      <c r="Q15" s="80"/>
      <c r="R15" s="80"/>
      <c r="S15" s="80"/>
      <c r="T15" s="80"/>
      <c r="U15" s="82">
        <f t="shared" si="3"/>
        <v>0</v>
      </c>
      <c r="V15" s="84"/>
      <c r="W15" s="84"/>
      <c r="X15" s="84"/>
      <c r="Y15" s="84"/>
      <c r="Z15" s="84"/>
      <c r="AA15" s="84"/>
      <c r="AB15" s="87"/>
      <c r="AC15" s="87"/>
      <c r="AD15" s="4"/>
      <c r="AE15" s="45" t="s">
        <v>374</v>
      </c>
    </row>
    <row r="16" ht="14.25" customHeight="1">
      <c r="A16" s="56"/>
      <c r="B16" s="56"/>
      <c r="C16" s="56"/>
      <c r="D16" s="56"/>
      <c r="E16" s="56"/>
      <c r="F16" s="30"/>
      <c r="G16" s="80"/>
      <c r="H16" s="80"/>
      <c r="I16" s="80"/>
      <c r="J16" s="80"/>
      <c r="K16" s="82">
        <f t="shared" si="1"/>
        <v>0</v>
      </c>
      <c r="L16" s="80"/>
      <c r="M16" s="80"/>
      <c r="N16" s="80"/>
      <c r="O16" s="80"/>
      <c r="P16" s="82">
        <f t="shared" si="2"/>
        <v>0</v>
      </c>
      <c r="Q16" s="80"/>
      <c r="R16" s="80"/>
      <c r="S16" s="80"/>
      <c r="T16" s="80"/>
      <c r="U16" s="82">
        <f t="shared" si="3"/>
        <v>0</v>
      </c>
      <c r="V16" s="84"/>
      <c r="W16" s="84"/>
      <c r="X16" s="84"/>
      <c r="Y16" s="84"/>
      <c r="Z16" s="84"/>
      <c r="AA16" s="84"/>
      <c r="AB16" s="87"/>
      <c r="AC16" s="87"/>
      <c r="AD16" s="4"/>
      <c r="AE16" s="45" t="s">
        <v>375</v>
      </c>
    </row>
    <row r="17" ht="14.25" customHeight="1">
      <c r="A17" s="56"/>
      <c r="B17" s="56"/>
      <c r="C17" s="56"/>
      <c r="D17" s="56"/>
      <c r="E17" s="56"/>
      <c r="F17" s="30"/>
      <c r="G17" s="80"/>
      <c r="H17" s="80"/>
      <c r="I17" s="80"/>
      <c r="J17" s="80"/>
      <c r="K17" s="82">
        <f t="shared" si="1"/>
        <v>0</v>
      </c>
      <c r="L17" s="80"/>
      <c r="M17" s="80"/>
      <c r="N17" s="80"/>
      <c r="O17" s="80"/>
      <c r="P17" s="82">
        <f t="shared" si="2"/>
        <v>0</v>
      </c>
      <c r="Q17" s="80"/>
      <c r="R17" s="80"/>
      <c r="S17" s="80"/>
      <c r="T17" s="80"/>
      <c r="U17" s="82">
        <f t="shared" si="3"/>
        <v>0</v>
      </c>
      <c r="V17" s="84"/>
      <c r="W17" s="84"/>
      <c r="X17" s="84"/>
      <c r="Y17" s="84"/>
      <c r="Z17" s="84"/>
      <c r="AA17" s="84"/>
      <c r="AB17" s="87"/>
      <c r="AC17" s="87"/>
      <c r="AD17" s="4"/>
      <c r="AE17" s="45" t="s">
        <v>376</v>
      </c>
    </row>
    <row r="18" ht="14.25" customHeight="1">
      <c r="A18" s="56"/>
      <c r="B18" s="56"/>
      <c r="C18" s="56"/>
      <c r="D18" s="56"/>
      <c r="E18" s="56"/>
      <c r="F18" s="30"/>
      <c r="G18" s="80"/>
      <c r="H18" s="80"/>
      <c r="I18" s="80"/>
      <c r="J18" s="80"/>
      <c r="K18" s="82">
        <f t="shared" si="1"/>
        <v>0</v>
      </c>
      <c r="L18" s="80"/>
      <c r="M18" s="80"/>
      <c r="N18" s="80"/>
      <c r="O18" s="80"/>
      <c r="P18" s="82">
        <f t="shared" si="2"/>
        <v>0</v>
      </c>
      <c r="Q18" s="80"/>
      <c r="R18" s="80"/>
      <c r="S18" s="80"/>
      <c r="T18" s="80"/>
      <c r="U18" s="82">
        <f t="shared" si="3"/>
        <v>0</v>
      </c>
      <c r="V18" s="84"/>
      <c r="W18" s="84"/>
      <c r="X18" s="84"/>
      <c r="Y18" s="84"/>
      <c r="Z18" s="84"/>
      <c r="AA18" s="84"/>
      <c r="AB18" s="87"/>
      <c r="AC18" s="87"/>
      <c r="AD18" s="4"/>
      <c r="AE18" s="45" t="s">
        <v>377</v>
      </c>
    </row>
    <row r="19" ht="14.25" customHeight="1">
      <c r="A19" s="56"/>
      <c r="B19" s="56"/>
      <c r="C19" s="56"/>
      <c r="D19" s="56"/>
      <c r="E19" s="56"/>
      <c r="F19" s="30"/>
      <c r="G19" s="80"/>
      <c r="H19" s="80"/>
      <c r="I19" s="80"/>
      <c r="J19" s="80"/>
      <c r="K19" s="82">
        <f t="shared" si="1"/>
        <v>0</v>
      </c>
      <c r="L19" s="80"/>
      <c r="M19" s="80"/>
      <c r="N19" s="80"/>
      <c r="O19" s="80"/>
      <c r="P19" s="82">
        <f t="shared" si="2"/>
        <v>0</v>
      </c>
      <c r="Q19" s="80"/>
      <c r="R19" s="80"/>
      <c r="S19" s="80"/>
      <c r="T19" s="80"/>
      <c r="U19" s="82">
        <f t="shared" si="3"/>
        <v>0</v>
      </c>
      <c r="V19" s="84"/>
      <c r="W19" s="84"/>
      <c r="X19" s="84"/>
      <c r="Y19" s="84"/>
      <c r="Z19" s="84"/>
      <c r="AA19" s="84"/>
      <c r="AB19" s="87"/>
      <c r="AC19" s="87"/>
      <c r="AD19" s="4"/>
      <c r="AE19" s="45" t="s">
        <v>378</v>
      </c>
    </row>
    <row r="20" ht="14.25" customHeight="1">
      <c r="A20" s="56"/>
      <c r="B20" s="56"/>
      <c r="C20" s="56"/>
      <c r="D20" s="56"/>
      <c r="E20" s="56"/>
      <c r="F20" s="30"/>
      <c r="G20" s="80"/>
      <c r="H20" s="80"/>
      <c r="I20" s="80"/>
      <c r="J20" s="80"/>
      <c r="K20" s="82">
        <f t="shared" si="1"/>
        <v>0</v>
      </c>
      <c r="L20" s="80"/>
      <c r="M20" s="80"/>
      <c r="N20" s="80"/>
      <c r="O20" s="80"/>
      <c r="P20" s="82">
        <f t="shared" si="2"/>
        <v>0</v>
      </c>
      <c r="Q20" s="80"/>
      <c r="R20" s="80"/>
      <c r="S20" s="80"/>
      <c r="T20" s="80"/>
      <c r="U20" s="82">
        <f t="shared" si="3"/>
        <v>0</v>
      </c>
      <c r="V20" s="84"/>
      <c r="W20" s="84"/>
      <c r="X20" s="84"/>
      <c r="Y20" s="84"/>
      <c r="Z20" s="84"/>
      <c r="AA20" s="84"/>
      <c r="AB20" s="87"/>
      <c r="AC20" s="87"/>
      <c r="AD20" s="4"/>
      <c r="AE20" s="45" t="s">
        <v>379</v>
      </c>
    </row>
    <row r="21" ht="14.25" customHeight="1">
      <c r="A21" s="56"/>
      <c r="B21" s="56"/>
      <c r="C21" s="56"/>
      <c r="D21" s="56"/>
      <c r="E21" s="56"/>
      <c r="F21" s="30"/>
      <c r="G21" s="80"/>
      <c r="H21" s="80"/>
      <c r="I21" s="80"/>
      <c r="J21" s="80"/>
      <c r="K21" s="82">
        <f t="shared" si="1"/>
        <v>0</v>
      </c>
      <c r="L21" s="80"/>
      <c r="M21" s="80"/>
      <c r="N21" s="80"/>
      <c r="O21" s="80"/>
      <c r="P21" s="82">
        <f t="shared" si="2"/>
        <v>0</v>
      </c>
      <c r="Q21" s="80"/>
      <c r="R21" s="80"/>
      <c r="S21" s="80"/>
      <c r="T21" s="80"/>
      <c r="U21" s="82">
        <f t="shared" si="3"/>
        <v>0</v>
      </c>
      <c r="V21" s="84"/>
      <c r="W21" s="84"/>
      <c r="X21" s="84"/>
      <c r="Y21" s="84"/>
      <c r="Z21" s="84"/>
      <c r="AA21" s="84"/>
      <c r="AB21" s="87"/>
      <c r="AC21" s="87"/>
      <c r="AD21" s="4"/>
      <c r="AE21" s="45" t="s">
        <v>380</v>
      </c>
    </row>
    <row r="22" ht="14.25" customHeight="1">
      <c r="A22" s="56"/>
      <c r="B22" s="56"/>
      <c r="C22" s="56"/>
      <c r="D22" s="56"/>
      <c r="E22" s="56"/>
      <c r="F22" s="30"/>
      <c r="G22" s="80"/>
      <c r="H22" s="80"/>
      <c r="I22" s="80"/>
      <c r="J22" s="80"/>
      <c r="K22" s="82">
        <f t="shared" si="1"/>
        <v>0</v>
      </c>
      <c r="L22" s="80"/>
      <c r="M22" s="80"/>
      <c r="N22" s="80"/>
      <c r="O22" s="80"/>
      <c r="P22" s="82">
        <f t="shared" si="2"/>
        <v>0</v>
      </c>
      <c r="Q22" s="80"/>
      <c r="R22" s="80"/>
      <c r="S22" s="80"/>
      <c r="T22" s="80"/>
      <c r="U22" s="82">
        <f t="shared" si="3"/>
        <v>0</v>
      </c>
      <c r="V22" s="84"/>
      <c r="W22" s="84"/>
      <c r="X22" s="84"/>
      <c r="Y22" s="84"/>
      <c r="Z22" s="84"/>
      <c r="AA22" s="84"/>
      <c r="AB22" s="87"/>
      <c r="AC22" s="87"/>
      <c r="AD22" s="4"/>
      <c r="AE22" s="45" t="s">
        <v>381</v>
      </c>
    </row>
    <row r="23" ht="14.25" customHeight="1">
      <c r="A23" s="56"/>
      <c r="B23" s="56"/>
      <c r="C23" s="56"/>
      <c r="D23" s="56"/>
      <c r="E23" s="56"/>
      <c r="F23" s="30"/>
      <c r="G23" s="80"/>
      <c r="H23" s="80"/>
      <c r="I23" s="80"/>
      <c r="J23" s="80"/>
      <c r="K23" s="82">
        <f t="shared" si="1"/>
        <v>0</v>
      </c>
      <c r="L23" s="80"/>
      <c r="M23" s="80"/>
      <c r="N23" s="80"/>
      <c r="O23" s="80"/>
      <c r="P23" s="82">
        <f t="shared" si="2"/>
        <v>0</v>
      </c>
      <c r="Q23" s="80"/>
      <c r="R23" s="80"/>
      <c r="S23" s="80"/>
      <c r="T23" s="80"/>
      <c r="U23" s="82">
        <f t="shared" si="3"/>
        <v>0</v>
      </c>
      <c r="V23" s="84"/>
      <c r="W23" s="84"/>
      <c r="X23" s="84"/>
      <c r="Y23" s="84"/>
      <c r="Z23" s="84"/>
      <c r="AA23" s="84"/>
      <c r="AB23" s="87"/>
      <c r="AC23" s="87"/>
      <c r="AD23" s="4"/>
      <c r="AE23" s="45" t="s">
        <v>382</v>
      </c>
    </row>
    <row r="24" ht="14.25" customHeight="1">
      <c r="A24" s="56"/>
      <c r="B24" s="56"/>
      <c r="C24" s="56"/>
      <c r="D24" s="56"/>
      <c r="E24" s="56"/>
      <c r="F24" s="30"/>
      <c r="G24" s="80"/>
      <c r="H24" s="80"/>
      <c r="I24" s="80"/>
      <c r="J24" s="80"/>
      <c r="K24" s="82">
        <f t="shared" si="1"/>
        <v>0</v>
      </c>
      <c r="L24" s="80"/>
      <c r="M24" s="80"/>
      <c r="N24" s="80"/>
      <c r="O24" s="80"/>
      <c r="P24" s="82">
        <f t="shared" si="2"/>
        <v>0</v>
      </c>
      <c r="Q24" s="80"/>
      <c r="R24" s="80"/>
      <c r="S24" s="80"/>
      <c r="T24" s="80"/>
      <c r="U24" s="82">
        <f t="shared" si="3"/>
        <v>0</v>
      </c>
      <c r="V24" s="84"/>
      <c r="W24" s="84"/>
      <c r="X24" s="84"/>
      <c r="Y24" s="84"/>
      <c r="Z24" s="84"/>
      <c r="AA24" s="84"/>
      <c r="AB24" s="87"/>
      <c r="AC24" s="87"/>
      <c r="AD24" s="4"/>
      <c r="AE24" s="45" t="s">
        <v>383</v>
      </c>
    </row>
    <row r="25" ht="14.25" customHeight="1">
      <c r="A25" s="88"/>
      <c r="B25" s="88"/>
      <c r="C25" s="88"/>
      <c r="D25" s="89"/>
      <c r="E25" s="89"/>
      <c r="F25" s="30"/>
      <c r="G25" s="89"/>
      <c r="H25" s="89"/>
      <c r="I25" s="89"/>
      <c r="J25" s="89"/>
      <c r="K25" s="89"/>
      <c r="L25" s="89"/>
      <c r="M25" s="89"/>
      <c r="N25" s="89"/>
      <c r="O25" s="89"/>
      <c r="P25" s="89"/>
      <c r="Q25" s="89"/>
      <c r="R25" s="89"/>
      <c r="S25" s="89"/>
      <c r="T25" s="89"/>
      <c r="U25" s="89"/>
      <c r="V25" s="89"/>
      <c r="W25" s="89"/>
      <c r="X25" s="89"/>
      <c r="Y25" s="89"/>
      <c r="Z25" s="89"/>
      <c r="AA25" s="89"/>
      <c r="AB25" s="89"/>
      <c r="AC25" s="89"/>
      <c r="AD25" s="4"/>
      <c r="AE25" s="49"/>
    </row>
    <row r="26" ht="15.0" customHeight="1">
      <c r="A26" s="7" t="s">
        <v>384</v>
      </c>
      <c r="B26" s="9"/>
      <c r="C26" s="88"/>
      <c r="D26" s="89"/>
      <c r="E26" s="89"/>
      <c r="F26" s="30"/>
      <c r="G26" s="89"/>
      <c r="H26" s="89"/>
      <c r="I26" s="89"/>
      <c r="J26" s="89"/>
      <c r="K26" s="89"/>
      <c r="L26" s="89"/>
      <c r="M26" s="89"/>
      <c r="N26" s="89"/>
      <c r="O26" s="89"/>
      <c r="P26" s="89"/>
      <c r="Q26" s="89"/>
      <c r="R26" s="89"/>
      <c r="S26" s="89"/>
      <c r="T26" s="89"/>
      <c r="U26" s="89"/>
      <c r="V26" s="89"/>
      <c r="W26" s="89"/>
      <c r="X26" s="89"/>
      <c r="Y26" s="89"/>
      <c r="Z26" s="89"/>
      <c r="AA26" s="89"/>
      <c r="AB26" s="89"/>
      <c r="AC26" s="89"/>
      <c r="AD26" s="4"/>
      <c r="AE26" s="49"/>
    </row>
    <row r="27" ht="14.25" customHeight="1">
      <c r="A27" s="90" t="s">
        <v>39</v>
      </c>
      <c r="B27" s="9"/>
      <c r="C27" s="88"/>
      <c r="D27" s="89"/>
      <c r="E27" s="89"/>
      <c r="F27" s="30"/>
      <c r="G27" s="82">
        <f t="shared" ref="G27:AC27" si="4">SUM(G13:G24)</f>
        <v>0</v>
      </c>
      <c r="H27" s="82">
        <f t="shared" si="4"/>
        <v>0</v>
      </c>
      <c r="I27" s="82">
        <f t="shared" si="4"/>
        <v>0</v>
      </c>
      <c r="J27" s="82">
        <f t="shared" si="4"/>
        <v>0</v>
      </c>
      <c r="K27" s="82">
        <f t="shared" si="4"/>
        <v>0</v>
      </c>
      <c r="L27" s="82">
        <f t="shared" si="4"/>
        <v>2.003</v>
      </c>
      <c r="M27" s="82">
        <f t="shared" si="4"/>
        <v>1.715</v>
      </c>
      <c r="N27" s="82">
        <f t="shared" si="4"/>
        <v>0.04</v>
      </c>
      <c r="O27" s="82">
        <f t="shared" si="4"/>
        <v>0.002</v>
      </c>
      <c r="P27" s="82">
        <f t="shared" si="4"/>
        <v>3.76</v>
      </c>
      <c r="Q27" s="82">
        <f t="shared" si="4"/>
        <v>0</v>
      </c>
      <c r="R27" s="82">
        <f t="shared" si="4"/>
        <v>0</v>
      </c>
      <c r="S27" s="82">
        <f t="shared" si="4"/>
        <v>0</v>
      </c>
      <c r="T27" s="82">
        <f t="shared" si="4"/>
        <v>0</v>
      </c>
      <c r="U27" s="82">
        <f t="shared" si="4"/>
        <v>0</v>
      </c>
      <c r="V27" s="91">
        <f t="shared" si="4"/>
        <v>276.555</v>
      </c>
      <c r="W27" s="91">
        <f t="shared" si="4"/>
        <v>262.72725</v>
      </c>
      <c r="X27" s="91">
        <f t="shared" si="4"/>
        <v>907.85</v>
      </c>
      <c r="Y27" s="91">
        <f t="shared" si="4"/>
        <v>862.4575</v>
      </c>
      <c r="Z27" s="91">
        <f t="shared" si="4"/>
        <v>1697</v>
      </c>
      <c r="AA27" s="91">
        <f t="shared" si="4"/>
        <v>346</v>
      </c>
      <c r="AB27" s="92">
        <f t="shared" si="4"/>
        <v>93.478</v>
      </c>
      <c r="AC27" s="92">
        <f t="shared" si="4"/>
        <v>88.162</v>
      </c>
      <c r="AD27" s="4"/>
      <c r="AE27" s="45" t="s">
        <v>385</v>
      </c>
    </row>
    <row r="28" ht="14.25" customHeight="1">
      <c r="A28" s="10"/>
      <c r="B28" s="10"/>
      <c r="C28" s="10"/>
      <c r="D28" s="10"/>
      <c r="E28" s="10"/>
      <c r="F28" s="3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16">
    <mergeCell ref="G7:K7"/>
    <mergeCell ref="L7:P7"/>
    <mergeCell ref="Q7:U7"/>
    <mergeCell ref="V7:W7"/>
    <mergeCell ref="A6:E8"/>
    <mergeCell ref="A9:E9"/>
    <mergeCell ref="A10:E10"/>
    <mergeCell ref="A26:B26"/>
    <mergeCell ref="A27:B27"/>
    <mergeCell ref="G6:U6"/>
    <mergeCell ref="V6:Y6"/>
    <mergeCell ref="Z6:AA7"/>
    <mergeCell ref="AB6:AB8"/>
    <mergeCell ref="AC6:AC8"/>
    <mergeCell ref="AE6:AE10"/>
    <mergeCell ref="X7:Y7"/>
  </mergeCells>
  <dataValidations>
    <dataValidation type="list" allowBlank="1" showErrorMessage="1" sqref="C13:D24">
      <formula1>Validation!$A$4:$A$20</formula1>
    </dataValidation>
  </dataValidation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fitToPage="1"/>
  </sheetPr>
  <sheetViews>
    <sheetView showGridLines="0" workbookViewId="0"/>
  </sheetViews>
  <sheetFormatPr customHeight="1" defaultColWidth="12.63" defaultRowHeight="15.0"/>
  <cols>
    <col customWidth="1" min="1" max="1" width="8.13"/>
    <col customWidth="1" min="2" max="4" width="23.13"/>
    <col customWidth="1" min="5" max="5" width="1.88"/>
    <col customWidth="1" min="6" max="11" width="10.0"/>
    <col customWidth="1" min="12" max="13" width="10.63"/>
    <col customWidth="1" min="14" max="14" width="1.63"/>
    <col customWidth="1" min="15" max="15" width="8.38"/>
    <col customWidth="1" min="16" max="26" width="9.0"/>
  </cols>
  <sheetData>
    <row r="1" ht="14.25" customHeight="1">
      <c r="A1" s="1" t="s">
        <v>386</v>
      </c>
      <c r="B1" s="68"/>
      <c r="C1" s="68"/>
      <c r="D1" s="68"/>
      <c r="E1" s="2"/>
      <c r="F1" s="2"/>
      <c r="G1" s="2"/>
      <c r="H1" s="2"/>
      <c r="I1" s="2"/>
      <c r="J1" s="2"/>
      <c r="K1" s="2"/>
      <c r="L1" s="2"/>
      <c r="M1" s="2"/>
      <c r="N1" s="2"/>
      <c r="O1" s="2"/>
      <c r="P1" s="2"/>
      <c r="Q1" s="2"/>
      <c r="R1" s="2"/>
      <c r="S1" s="2"/>
      <c r="T1" s="2"/>
      <c r="U1" s="2"/>
      <c r="V1" s="2"/>
      <c r="W1" s="2"/>
      <c r="X1" s="2"/>
      <c r="Y1" s="2"/>
      <c r="Z1" s="2"/>
    </row>
    <row r="2" ht="14.25" customHeight="1">
      <c r="A2" s="2"/>
      <c r="B2" s="2"/>
      <c r="C2" s="2"/>
      <c r="D2" s="2"/>
      <c r="E2" s="2"/>
      <c r="F2" s="2"/>
      <c r="G2" s="2"/>
      <c r="H2" s="2"/>
      <c r="I2" s="2"/>
      <c r="J2" s="2"/>
      <c r="K2" s="2"/>
      <c r="L2" s="2"/>
      <c r="M2" s="2"/>
      <c r="N2" s="2"/>
      <c r="O2" s="2"/>
      <c r="P2" s="2"/>
      <c r="Q2" s="2"/>
      <c r="R2" s="2"/>
      <c r="S2" s="2"/>
      <c r="T2" s="2"/>
      <c r="U2" s="2"/>
      <c r="V2" s="2"/>
      <c r="W2" s="2"/>
      <c r="X2" s="2"/>
      <c r="Y2" s="2"/>
      <c r="Z2" s="2"/>
    </row>
    <row r="3" ht="19.5" customHeight="1">
      <c r="A3" s="3" t="s">
        <v>387</v>
      </c>
      <c r="B3" s="3"/>
      <c r="C3" s="3"/>
      <c r="D3" s="3"/>
      <c r="E3" s="3"/>
      <c r="F3" s="3"/>
      <c r="G3" s="3"/>
      <c r="H3" s="3"/>
      <c r="I3" s="3"/>
      <c r="J3" s="3"/>
      <c r="K3" s="3"/>
      <c r="L3" s="3"/>
      <c r="M3" s="29" t="str">
        <f>Cover!C11</f>
        <v>Veolia Water Projects Ltd</v>
      </c>
      <c r="N3" s="3"/>
      <c r="O3" s="3"/>
      <c r="P3" s="4"/>
      <c r="Q3" s="4"/>
      <c r="R3" s="4"/>
      <c r="S3" s="4"/>
      <c r="T3" s="4"/>
      <c r="U3" s="4"/>
      <c r="V3" s="4"/>
      <c r="W3" s="4"/>
      <c r="X3" s="4"/>
      <c r="Y3" s="4"/>
      <c r="Z3" s="4"/>
    </row>
    <row r="4" ht="14.25" customHeight="1">
      <c r="A4" s="5"/>
      <c r="B4" s="5"/>
      <c r="C4" s="5"/>
      <c r="D4" s="5"/>
      <c r="E4" s="5"/>
      <c r="F4" s="5"/>
      <c r="G4" s="5"/>
      <c r="H4" s="5"/>
      <c r="I4" s="5"/>
      <c r="J4" s="5"/>
      <c r="K4" s="5"/>
      <c r="L4" s="5"/>
      <c r="M4" s="5"/>
      <c r="N4" s="4"/>
      <c r="O4" s="6"/>
      <c r="P4" s="4"/>
      <c r="Q4" s="4"/>
      <c r="R4" s="4"/>
      <c r="S4" s="4"/>
      <c r="T4" s="4"/>
      <c r="U4" s="4"/>
      <c r="V4" s="4"/>
      <c r="W4" s="4"/>
      <c r="X4" s="4"/>
      <c r="Y4" s="4"/>
      <c r="Z4" s="4"/>
    </row>
    <row r="5" ht="14.25" customHeight="1">
      <c r="A5" s="30">
        <v>1.0</v>
      </c>
      <c r="B5" s="30">
        <v>2.0</v>
      </c>
      <c r="C5" s="30">
        <v>3.0</v>
      </c>
      <c r="D5" s="30">
        <v>4.0</v>
      </c>
      <c r="E5" s="30"/>
      <c r="F5" s="30">
        <v>5.0</v>
      </c>
      <c r="G5" s="30">
        <v>6.0</v>
      </c>
      <c r="H5" s="30">
        <v>7.0</v>
      </c>
      <c r="I5" s="30">
        <v>8.0</v>
      </c>
      <c r="J5" s="30">
        <v>9.0</v>
      </c>
      <c r="K5" s="30">
        <v>10.0</v>
      </c>
      <c r="L5" s="30">
        <v>11.0</v>
      </c>
      <c r="M5" s="30">
        <v>12.0</v>
      </c>
      <c r="N5" s="30"/>
      <c r="O5" s="30"/>
      <c r="P5" s="4"/>
      <c r="Q5" s="4"/>
      <c r="R5" s="4"/>
      <c r="S5" s="4"/>
      <c r="T5" s="4"/>
      <c r="U5" s="4"/>
      <c r="V5" s="4"/>
      <c r="W5" s="4"/>
      <c r="X5" s="4"/>
      <c r="Y5" s="4"/>
      <c r="Z5" s="4"/>
    </row>
    <row r="6" ht="16.5" customHeight="1">
      <c r="A6" s="72" t="s">
        <v>31</v>
      </c>
      <c r="B6" s="70"/>
      <c r="C6" s="70"/>
      <c r="D6" s="71"/>
      <c r="E6" s="4"/>
      <c r="F6" s="32" t="s">
        <v>388</v>
      </c>
      <c r="G6" s="32" t="s">
        <v>389</v>
      </c>
      <c r="H6" s="32" t="s">
        <v>390</v>
      </c>
      <c r="I6" s="32" t="s">
        <v>391</v>
      </c>
      <c r="J6" s="32" t="s">
        <v>392</v>
      </c>
      <c r="K6" s="32" t="s">
        <v>393</v>
      </c>
      <c r="L6" s="72" t="s">
        <v>394</v>
      </c>
      <c r="M6" s="71"/>
      <c r="N6" s="34"/>
      <c r="O6" s="32" t="s">
        <v>36</v>
      </c>
      <c r="P6" s="34"/>
      <c r="Q6" s="34"/>
      <c r="R6" s="34"/>
      <c r="S6" s="34"/>
      <c r="T6" s="34"/>
      <c r="U6" s="34"/>
      <c r="V6" s="34"/>
      <c r="W6" s="34"/>
      <c r="X6" s="34"/>
      <c r="Y6" s="34"/>
      <c r="Z6" s="34"/>
    </row>
    <row r="7" ht="14.25" customHeight="1">
      <c r="A7" s="73"/>
      <c r="D7" s="74"/>
      <c r="E7" s="4"/>
      <c r="F7" s="55"/>
      <c r="G7" s="55"/>
      <c r="H7" s="55"/>
      <c r="I7" s="55"/>
      <c r="J7" s="55"/>
      <c r="K7" s="55"/>
      <c r="L7" s="75"/>
      <c r="M7" s="76"/>
      <c r="N7" s="34"/>
      <c r="O7" s="55"/>
      <c r="P7" s="34"/>
      <c r="Q7" s="34"/>
      <c r="R7" s="34"/>
      <c r="S7" s="34"/>
      <c r="T7" s="34"/>
      <c r="U7" s="34"/>
      <c r="V7" s="34"/>
      <c r="W7" s="34"/>
      <c r="X7" s="34"/>
      <c r="Y7" s="34"/>
      <c r="Z7" s="34"/>
    </row>
    <row r="8" ht="38.25" customHeight="1">
      <c r="A8" s="75"/>
      <c r="B8" s="77"/>
      <c r="C8" s="77"/>
      <c r="D8" s="76"/>
      <c r="E8" s="4"/>
      <c r="F8" s="36"/>
      <c r="G8" s="36"/>
      <c r="H8" s="36"/>
      <c r="I8" s="36"/>
      <c r="J8" s="36"/>
      <c r="K8" s="36"/>
      <c r="L8" s="37" t="s">
        <v>395</v>
      </c>
      <c r="M8" s="37" t="s">
        <v>396</v>
      </c>
      <c r="N8" s="34"/>
      <c r="O8" s="55"/>
      <c r="P8" s="34"/>
      <c r="Q8" s="34"/>
      <c r="R8" s="34"/>
      <c r="S8" s="34"/>
      <c r="T8" s="34"/>
      <c r="U8" s="34"/>
      <c r="V8" s="34"/>
      <c r="W8" s="34"/>
      <c r="X8" s="34"/>
      <c r="Y8" s="34"/>
      <c r="Z8" s="34"/>
    </row>
    <row r="9" ht="14.25" customHeight="1">
      <c r="A9" s="33" t="s">
        <v>32</v>
      </c>
      <c r="B9" s="8"/>
      <c r="C9" s="8"/>
      <c r="D9" s="9"/>
      <c r="E9" s="4"/>
      <c r="F9" s="37" t="s">
        <v>361</v>
      </c>
      <c r="G9" s="37" t="s">
        <v>361</v>
      </c>
      <c r="H9" s="37" t="s">
        <v>361</v>
      </c>
      <c r="I9" s="37" t="s">
        <v>361</v>
      </c>
      <c r="J9" s="37" t="s">
        <v>361</v>
      </c>
      <c r="K9" s="37" t="s">
        <v>361</v>
      </c>
      <c r="L9" s="37" t="s">
        <v>361</v>
      </c>
      <c r="M9" s="37" t="s">
        <v>397</v>
      </c>
      <c r="N9" s="4"/>
      <c r="O9" s="55"/>
      <c r="P9" s="4"/>
      <c r="Q9" s="4"/>
      <c r="R9" s="4"/>
      <c r="S9" s="4"/>
      <c r="T9" s="4"/>
      <c r="U9" s="4"/>
      <c r="V9" s="4"/>
      <c r="W9" s="4"/>
      <c r="X9" s="4"/>
      <c r="Y9" s="4"/>
      <c r="Z9" s="4"/>
    </row>
    <row r="10" ht="14.25" customHeight="1">
      <c r="A10" s="33" t="s">
        <v>33</v>
      </c>
      <c r="B10" s="8"/>
      <c r="C10" s="8"/>
      <c r="D10" s="9"/>
      <c r="E10" s="4"/>
      <c r="F10" s="37">
        <v>0.0</v>
      </c>
      <c r="G10" s="37">
        <v>0.0</v>
      </c>
      <c r="H10" s="37">
        <v>0.0</v>
      </c>
      <c r="I10" s="37">
        <v>0.0</v>
      </c>
      <c r="J10" s="37">
        <v>0.0</v>
      </c>
      <c r="K10" s="37">
        <v>0.0</v>
      </c>
      <c r="L10" s="37">
        <v>0.0</v>
      </c>
      <c r="M10" s="37">
        <v>0.0</v>
      </c>
      <c r="N10" s="4"/>
      <c r="O10" s="36"/>
      <c r="P10" s="4"/>
      <c r="Q10" s="4"/>
      <c r="R10" s="4"/>
      <c r="S10" s="4"/>
      <c r="T10" s="4"/>
      <c r="U10" s="4"/>
      <c r="V10" s="4"/>
      <c r="W10" s="4"/>
      <c r="X10" s="4"/>
      <c r="Y10" s="4"/>
      <c r="Z10" s="4"/>
    </row>
    <row r="11" ht="14.25" customHeight="1">
      <c r="A11" s="38"/>
      <c r="B11" s="38"/>
      <c r="C11" s="38"/>
      <c r="D11" s="38"/>
      <c r="E11" s="4"/>
      <c r="F11" s="4"/>
      <c r="G11" s="4"/>
      <c r="H11" s="4"/>
      <c r="I11" s="4"/>
      <c r="J11" s="4"/>
      <c r="K11" s="4"/>
      <c r="L11" s="4"/>
      <c r="M11" s="4"/>
      <c r="N11" s="4"/>
      <c r="O11" s="4"/>
      <c r="P11" s="4"/>
      <c r="Q11" s="4"/>
      <c r="R11" s="4"/>
      <c r="S11" s="4"/>
      <c r="T11" s="4"/>
      <c r="U11" s="4"/>
      <c r="V11" s="4"/>
      <c r="W11" s="4"/>
      <c r="X11" s="4"/>
      <c r="Y11" s="4"/>
      <c r="Z11" s="4"/>
    </row>
    <row r="12" ht="14.25" customHeight="1">
      <c r="A12" s="37" t="s">
        <v>363</v>
      </c>
      <c r="B12" s="37" t="s">
        <v>364</v>
      </c>
      <c r="C12" s="37" t="s">
        <v>365</v>
      </c>
      <c r="D12" s="37" t="s">
        <v>366</v>
      </c>
      <c r="E12" s="4"/>
      <c r="F12" s="40"/>
      <c r="G12" s="40"/>
      <c r="H12" s="40"/>
      <c r="I12" s="40"/>
      <c r="J12" s="40"/>
      <c r="K12" s="40"/>
      <c r="L12" s="40"/>
      <c r="M12" s="4"/>
      <c r="N12" s="4"/>
      <c r="O12" s="4"/>
      <c r="P12" s="4"/>
      <c r="Q12" s="4"/>
      <c r="R12" s="4"/>
      <c r="S12" s="4"/>
      <c r="T12" s="4"/>
      <c r="U12" s="4"/>
      <c r="V12" s="4"/>
      <c r="W12" s="4"/>
      <c r="X12" s="4"/>
      <c r="Y12" s="4"/>
      <c r="Z12" s="4"/>
    </row>
    <row r="13" ht="14.25" customHeight="1">
      <c r="A13" s="93" t="str">
        <f>'P1'!A13</f>
        <v>VWPL-WRZ1</v>
      </c>
      <c r="B13" s="93" t="str">
        <f>'P1'!B13</f>
        <v>Veolia Water Projects Ltd- Tidworth Inset </v>
      </c>
      <c r="C13" s="93" t="str">
        <f>'P1'!C13</f>
        <v>Wessex Water</v>
      </c>
      <c r="D13" s="93" t="str">
        <f>'P1'!D13</f>
        <v>Wessex Water</v>
      </c>
      <c r="E13" s="4"/>
      <c r="F13" s="94">
        <v>9.0</v>
      </c>
      <c r="G13" s="94">
        <v>0.0</v>
      </c>
      <c r="H13" s="94">
        <v>0.0</v>
      </c>
      <c r="I13" s="94">
        <v>11.0</v>
      </c>
      <c r="J13" s="94">
        <v>0.0</v>
      </c>
      <c r="K13" s="94">
        <v>0.0</v>
      </c>
      <c r="L13" s="94">
        <v>6.0</v>
      </c>
      <c r="M13" s="94">
        <v>180.0</v>
      </c>
      <c r="N13" s="4"/>
      <c r="O13" s="45" t="s">
        <v>398</v>
      </c>
      <c r="P13" s="4"/>
      <c r="Q13" s="4"/>
      <c r="R13" s="4"/>
      <c r="S13" s="4"/>
      <c r="T13" s="4"/>
      <c r="U13" s="4"/>
      <c r="V13" s="4"/>
      <c r="W13" s="4"/>
      <c r="X13" s="4"/>
      <c r="Y13" s="4"/>
      <c r="Z13" s="4"/>
    </row>
    <row r="14" ht="14.25" customHeight="1">
      <c r="A14" s="93" t="str">
        <f>'P1'!A14</f>
        <v/>
      </c>
      <c r="B14" s="93" t="str">
        <f>'P1'!B14</f>
        <v/>
      </c>
      <c r="C14" s="93" t="str">
        <f>'P1'!C14</f>
        <v/>
      </c>
      <c r="D14" s="93" t="str">
        <f>'P1'!D14</f>
        <v/>
      </c>
      <c r="E14" s="4"/>
      <c r="F14" s="95"/>
      <c r="G14" s="95"/>
      <c r="H14" s="95"/>
      <c r="I14" s="95"/>
      <c r="J14" s="95"/>
      <c r="K14" s="95"/>
      <c r="L14" s="95"/>
      <c r="M14" s="95"/>
      <c r="N14" s="4"/>
      <c r="O14" s="45" t="s">
        <v>399</v>
      </c>
      <c r="P14" s="4"/>
      <c r="Q14" s="4"/>
      <c r="R14" s="4"/>
      <c r="S14" s="4"/>
      <c r="T14" s="4"/>
      <c r="U14" s="4"/>
      <c r="V14" s="4"/>
      <c r="W14" s="4"/>
      <c r="X14" s="4"/>
      <c r="Y14" s="4"/>
      <c r="Z14" s="4"/>
    </row>
    <row r="15" ht="14.25" customHeight="1">
      <c r="A15" s="93" t="str">
        <f>'P1'!A15</f>
        <v/>
      </c>
      <c r="B15" s="93" t="str">
        <f>'P1'!B15</f>
        <v/>
      </c>
      <c r="C15" s="93" t="str">
        <f>'P1'!C15</f>
        <v/>
      </c>
      <c r="D15" s="93" t="str">
        <f>'P1'!D15</f>
        <v/>
      </c>
      <c r="E15" s="4"/>
      <c r="F15" s="95"/>
      <c r="G15" s="95"/>
      <c r="H15" s="95"/>
      <c r="I15" s="95"/>
      <c r="J15" s="95"/>
      <c r="K15" s="95"/>
      <c r="L15" s="95"/>
      <c r="M15" s="95"/>
      <c r="N15" s="4"/>
      <c r="O15" s="45" t="s">
        <v>400</v>
      </c>
      <c r="P15" s="4"/>
      <c r="Q15" s="4"/>
      <c r="R15" s="4"/>
      <c r="S15" s="4"/>
      <c r="T15" s="4"/>
      <c r="U15" s="4"/>
      <c r="V15" s="4"/>
      <c r="W15" s="4"/>
      <c r="X15" s="4"/>
      <c r="Y15" s="4"/>
      <c r="Z15" s="4"/>
    </row>
    <row r="16" ht="14.25" customHeight="1">
      <c r="A16" s="93" t="str">
        <f>'P1'!A16</f>
        <v/>
      </c>
      <c r="B16" s="93" t="str">
        <f>'P1'!B16</f>
        <v/>
      </c>
      <c r="C16" s="93" t="str">
        <f>'P1'!C16</f>
        <v/>
      </c>
      <c r="D16" s="93" t="str">
        <f>'P1'!D16</f>
        <v/>
      </c>
      <c r="E16" s="4"/>
      <c r="F16" s="95"/>
      <c r="G16" s="95"/>
      <c r="H16" s="95"/>
      <c r="I16" s="95"/>
      <c r="J16" s="95"/>
      <c r="K16" s="95"/>
      <c r="L16" s="95"/>
      <c r="M16" s="95"/>
      <c r="N16" s="4"/>
      <c r="O16" s="45" t="s">
        <v>401</v>
      </c>
      <c r="P16" s="4"/>
      <c r="Q16" s="4"/>
      <c r="R16" s="4"/>
      <c r="S16" s="4"/>
      <c r="T16" s="4"/>
      <c r="U16" s="4"/>
      <c r="V16" s="4"/>
      <c r="W16" s="4"/>
      <c r="X16" s="4"/>
      <c r="Y16" s="4"/>
      <c r="Z16" s="4"/>
    </row>
    <row r="17" ht="14.25" customHeight="1">
      <c r="A17" s="93" t="str">
        <f>'P1'!A17</f>
        <v/>
      </c>
      <c r="B17" s="93" t="str">
        <f>'P1'!B17</f>
        <v/>
      </c>
      <c r="C17" s="93" t="str">
        <f>'P1'!C17</f>
        <v/>
      </c>
      <c r="D17" s="93" t="str">
        <f>'P1'!D17</f>
        <v/>
      </c>
      <c r="E17" s="4"/>
      <c r="F17" s="95"/>
      <c r="G17" s="95"/>
      <c r="H17" s="95"/>
      <c r="I17" s="95"/>
      <c r="J17" s="95"/>
      <c r="K17" s="95"/>
      <c r="L17" s="95"/>
      <c r="M17" s="95"/>
      <c r="N17" s="4"/>
      <c r="O17" s="45" t="s">
        <v>402</v>
      </c>
      <c r="P17" s="4"/>
      <c r="Q17" s="4"/>
      <c r="R17" s="4"/>
      <c r="S17" s="4"/>
      <c r="T17" s="4"/>
      <c r="U17" s="4"/>
      <c r="V17" s="4"/>
      <c r="W17" s="4"/>
      <c r="X17" s="4"/>
      <c r="Y17" s="4"/>
      <c r="Z17" s="4"/>
    </row>
    <row r="18" ht="14.25" customHeight="1">
      <c r="A18" s="93" t="str">
        <f>'P1'!A18</f>
        <v/>
      </c>
      <c r="B18" s="93" t="str">
        <f>'P1'!B18</f>
        <v/>
      </c>
      <c r="C18" s="93" t="str">
        <f>'P1'!C18</f>
        <v/>
      </c>
      <c r="D18" s="93" t="str">
        <f>'P1'!D18</f>
        <v/>
      </c>
      <c r="E18" s="4"/>
      <c r="F18" s="95"/>
      <c r="G18" s="95"/>
      <c r="H18" s="95"/>
      <c r="I18" s="95"/>
      <c r="J18" s="95"/>
      <c r="K18" s="95"/>
      <c r="L18" s="95"/>
      <c r="M18" s="95"/>
      <c r="N18" s="4"/>
      <c r="O18" s="45" t="s">
        <v>403</v>
      </c>
      <c r="P18" s="4"/>
      <c r="Q18" s="4"/>
      <c r="R18" s="4"/>
      <c r="S18" s="4"/>
      <c r="T18" s="4"/>
      <c r="U18" s="4"/>
      <c r="V18" s="4"/>
      <c r="W18" s="4"/>
      <c r="X18" s="4"/>
      <c r="Y18" s="4"/>
      <c r="Z18" s="4"/>
    </row>
    <row r="19" ht="14.25" customHeight="1">
      <c r="A19" s="93" t="str">
        <f>'P1'!A19</f>
        <v/>
      </c>
      <c r="B19" s="93" t="str">
        <f>'P1'!B19</f>
        <v/>
      </c>
      <c r="C19" s="93" t="str">
        <f>'P1'!C19</f>
        <v/>
      </c>
      <c r="D19" s="93" t="str">
        <f>'P1'!D19</f>
        <v/>
      </c>
      <c r="E19" s="4"/>
      <c r="F19" s="95"/>
      <c r="G19" s="95"/>
      <c r="H19" s="95"/>
      <c r="I19" s="95"/>
      <c r="J19" s="95"/>
      <c r="K19" s="95"/>
      <c r="L19" s="95"/>
      <c r="M19" s="95"/>
      <c r="N19" s="4"/>
      <c r="O19" s="45" t="s">
        <v>404</v>
      </c>
      <c r="P19" s="4"/>
      <c r="Q19" s="4"/>
      <c r="R19" s="4"/>
      <c r="S19" s="4"/>
      <c r="T19" s="4"/>
      <c r="U19" s="4"/>
      <c r="V19" s="4"/>
      <c r="W19" s="4"/>
      <c r="X19" s="4"/>
      <c r="Y19" s="4"/>
      <c r="Z19" s="4"/>
    </row>
    <row r="20" ht="14.25" customHeight="1">
      <c r="A20" s="93" t="str">
        <f>'P1'!A20</f>
        <v/>
      </c>
      <c r="B20" s="93" t="str">
        <f>'P1'!B20</f>
        <v/>
      </c>
      <c r="C20" s="93" t="str">
        <f>'P1'!C20</f>
        <v/>
      </c>
      <c r="D20" s="93" t="str">
        <f>'P1'!D20</f>
        <v/>
      </c>
      <c r="E20" s="4"/>
      <c r="F20" s="95"/>
      <c r="G20" s="95"/>
      <c r="H20" s="95"/>
      <c r="I20" s="95"/>
      <c r="J20" s="95"/>
      <c r="K20" s="95"/>
      <c r="L20" s="95"/>
      <c r="M20" s="95"/>
      <c r="N20" s="4"/>
      <c r="O20" s="45" t="s">
        <v>405</v>
      </c>
      <c r="P20" s="4"/>
      <c r="Q20" s="4"/>
      <c r="R20" s="4"/>
      <c r="S20" s="4"/>
      <c r="T20" s="4"/>
      <c r="U20" s="4"/>
      <c r="V20" s="4"/>
      <c r="W20" s="4"/>
      <c r="X20" s="4"/>
      <c r="Y20" s="4"/>
      <c r="Z20" s="4"/>
    </row>
    <row r="21" ht="14.25" customHeight="1">
      <c r="A21" s="93" t="str">
        <f>'P1'!A21</f>
        <v/>
      </c>
      <c r="B21" s="93" t="str">
        <f>'P1'!B21</f>
        <v/>
      </c>
      <c r="C21" s="93" t="str">
        <f>'P1'!C21</f>
        <v/>
      </c>
      <c r="D21" s="93" t="str">
        <f>'P1'!D21</f>
        <v/>
      </c>
      <c r="E21" s="4"/>
      <c r="F21" s="95"/>
      <c r="G21" s="95"/>
      <c r="H21" s="95"/>
      <c r="I21" s="95"/>
      <c r="J21" s="95"/>
      <c r="K21" s="95"/>
      <c r="L21" s="95"/>
      <c r="M21" s="95"/>
      <c r="N21" s="4"/>
      <c r="O21" s="45" t="s">
        <v>406</v>
      </c>
      <c r="P21" s="4"/>
      <c r="Q21" s="4"/>
      <c r="R21" s="4"/>
      <c r="S21" s="4"/>
      <c r="T21" s="4"/>
      <c r="U21" s="4"/>
      <c r="V21" s="4"/>
      <c r="W21" s="4"/>
      <c r="X21" s="4"/>
      <c r="Y21" s="4"/>
      <c r="Z21" s="4"/>
    </row>
    <row r="22" ht="14.25" customHeight="1">
      <c r="A22" s="93" t="str">
        <f>'P1'!A22</f>
        <v/>
      </c>
      <c r="B22" s="93" t="str">
        <f>'P1'!B22</f>
        <v/>
      </c>
      <c r="C22" s="93" t="str">
        <f>'P1'!C22</f>
        <v/>
      </c>
      <c r="D22" s="93" t="str">
        <f>'P1'!D22</f>
        <v/>
      </c>
      <c r="E22" s="4"/>
      <c r="F22" s="95"/>
      <c r="G22" s="95"/>
      <c r="H22" s="95"/>
      <c r="I22" s="95"/>
      <c r="J22" s="95"/>
      <c r="K22" s="95"/>
      <c r="L22" s="95"/>
      <c r="M22" s="95"/>
      <c r="N22" s="4"/>
      <c r="O22" s="45" t="s">
        <v>407</v>
      </c>
      <c r="P22" s="4"/>
      <c r="Q22" s="4"/>
      <c r="R22" s="4"/>
      <c r="S22" s="4"/>
      <c r="T22" s="4"/>
      <c r="U22" s="4"/>
      <c r="V22" s="4"/>
      <c r="W22" s="4"/>
      <c r="X22" s="4"/>
      <c r="Y22" s="4"/>
      <c r="Z22" s="4"/>
    </row>
    <row r="23" ht="14.25" customHeight="1">
      <c r="A23" s="93" t="str">
        <f>'P1'!A23</f>
        <v/>
      </c>
      <c r="B23" s="93" t="str">
        <f>'P1'!B23</f>
        <v/>
      </c>
      <c r="C23" s="93" t="str">
        <f>'P1'!C23</f>
        <v/>
      </c>
      <c r="D23" s="93" t="str">
        <f>'P1'!D23</f>
        <v/>
      </c>
      <c r="E23" s="4"/>
      <c r="F23" s="95"/>
      <c r="G23" s="95"/>
      <c r="H23" s="95"/>
      <c r="I23" s="95"/>
      <c r="J23" s="95"/>
      <c r="K23" s="95"/>
      <c r="L23" s="95"/>
      <c r="M23" s="95"/>
      <c r="N23" s="4"/>
      <c r="O23" s="45" t="s">
        <v>382</v>
      </c>
      <c r="P23" s="4"/>
      <c r="Q23" s="4"/>
      <c r="R23" s="4"/>
      <c r="S23" s="4"/>
      <c r="T23" s="4"/>
      <c r="U23" s="4"/>
      <c r="V23" s="4"/>
      <c r="W23" s="4"/>
      <c r="X23" s="4"/>
      <c r="Y23" s="4"/>
      <c r="Z23" s="4"/>
    </row>
    <row r="24" ht="14.25" customHeight="1">
      <c r="A24" s="93" t="str">
        <f>'P1'!A24</f>
        <v/>
      </c>
      <c r="B24" s="93" t="str">
        <f>'P1'!B24</f>
        <v/>
      </c>
      <c r="C24" s="93" t="str">
        <f>'P1'!C24</f>
        <v/>
      </c>
      <c r="D24" s="93" t="str">
        <f>'P1'!D24</f>
        <v/>
      </c>
      <c r="E24" s="4"/>
      <c r="F24" s="95"/>
      <c r="G24" s="95"/>
      <c r="H24" s="95"/>
      <c r="I24" s="95"/>
      <c r="J24" s="95"/>
      <c r="K24" s="95"/>
      <c r="L24" s="95"/>
      <c r="M24" s="95"/>
      <c r="N24" s="4"/>
      <c r="O24" s="45" t="s">
        <v>408</v>
      </c>
      <c r="P24" s="4"/>
      <c r="Q24" s="4"/>
      <c r="R24" s="4"/>
      <c r="S24" s="4"/>
      <c r="T24" s="4"/>
      <c r="U24" s="4"/>
      <c r="V24" s="4"/>
      <c r="W24" s="4"/>
      <c r="X24" s="4"/>
      <c r="Y24" s="4"/>
      <c r="Z24" s="4"/>
    </row>
    <row r="25" ht="14.25" customHeight="1">
      <c r="A25" s="88"/>
      <c r="B25" s="88"/>
      <c r="C25" s="88"/>
      <c r="D25" s="88"/>
      <c r="E25" s="4"/>
      <c r="F25" s="89"/>
      <c r="G25" s="89"/>
      <c r="H25" s="89"/>
      <c r="I25" s="89"/>
      <c r="J25" s="89"/>
      <c r="K25" s="89"/>
      <c r="L25" s="89"/>
      <c r="M25" s="89"/>
      <c r="N25" s="4"/>
      <c r="O25" s="49"/>
      <c r="P25" s="4"/>
      <c r="Q25" s="4"/>
      <c r="R25" s="4"/>
      <c r="S25" s="4"/>
      <c r="T25" s="4"/>
      <c r="U25" s="4"/>
      <c r="V25" s="4"/>
      <c r="W25" s="4"/>
      <c r="X25" s="4"/>
      <c r="Y25" s="4"/>
      <c r="Z25" s="4"/>
    </row>
    <row r="26" ht="14.25" customHeight="1">
      <c r="A26" s="7" t="s">
        <v>384</v>
      </c>
      <c r="B26" s="9"/>
      <c r="C26" s="88"/>
      <c r="D26" s="88"/>
      <c r="E26" s="89"/>
      <c r="F26" s="89"/>
      <c r="G26" s="89"/>
      <c r="H26" s="89"/>
      <c r="I26" s="89"/>
      <c r="J26" s="89"/>
      <c r="K26" s="89"/>
      <c r="L26" s="89"/>
      <c r="M26" s="89"/>
      <c r="N26" s="4"/>
      <c r="O26" s="49"/>
      <c r="P26" s="4"/>
      <c r="Q26" s="4"/>
      <c r="R26" s="4"/>
      <c r="S26" s="4"/>
      <c r="T26" s="4"/>
      <c r="U26" s="4"/>
      <c r="V26" s="4"/>
      <c r="W26" s="4"/>
      <c r="X26" s="4"/>
      <c r="Y26" s="4"/>
      <c r="Z26" s="4"/>
    </row>
    <row r="27" ht="14.25" customHeight="1">
      <c r="A27" s="90" t="s">
        <v>39</v>
      </c>
      <c r="B27" s="9"/>
      <c r="C27" s="88"/>
      <c r="D27" s="88"/>
      <c r="E27" s="48"/>
      <c r="F27" s="96">
        <f t="shared" ref="F27:M27" si="1">SUM(F13:F24)</f>
        <v>9</v>
      </c>
      <c r="G27" s="96">
        <f t="shared" si="1"/>
        <v>0</v>
      </c>
      <c r="H27" s="96">
        <f t="shared" si="1"/>
        <v>0</v>
      </c>
      <c r="I27" s="96">
        <f t="shared" si="1"/>
        <v>11</v>
      </c>
      <c r="J27" s="96">
        <f t="shared" si="1"/>
        <v>0</v>
      </c>
      <c r="K27" s="96">
        <f t="shared" si="1"/>
        <v>0</v>
      </c>
      <c r="L27" s="96">
        <f t="shared" si="1"/>
        <v>6</v>
      </c>
      <c r="M27" s="96">
        <f t="shared" si="1"/>
        <v>180</v>
      </c>
      <c r="N27" s="4"/>
      <c r="O27" s="45" t="s">
        <v>409</v>
      </c>
      <c r="P27" s="4"/>
      <c r="Q27" s="4"/>
      <c r="R27" s="4"/>
      <c r="S27" s="4"/>
      <c r="T27" s="4"/>
      <c r="U27" s="4"/>
      <c r="V27" s="4"/>
      <c r="W27" s="4"/>
      <c r="X27" s="4"/>
      <c r="Y27" s="4"/>
      <c r="Z27" s="4"/>
    </row>
    <row r="28" ht="14.25" customHeight="1">
      <c r="A28" s="90" t="s">
        <v>410</v>
      </c>
      <c r="B28" s="9"/>
      <c r="C28" s="88"/>
      <c r="D28" s="88"/>
      <c r="E28" s="48"/>
      <c r="F28" s="82">
        <f t="shared" ref="F28:M28" si="2">AVERAGE(F13:F24)</f>
        <v>9</v>
      </c>
      <c r="G28" s="82">
        <f t="shared" si="2"/>
        <v>0</v>
      </c>
      <c r="H28" s="82">
        <f t="shared" si="2"/>
        <v>0</v>
      </c>
      <c r="I28" s="82">
        <f t="shared" si="2"/>
        <v>11</v>
      </c>
      <c r="J28" s="82">
        <f t="shared" si="2"/>
        <v>0</v>
      </c>
      <c r="K28" s="82">
        <f t="shared" si="2"/>
        <v>0</v>
      </c>
      <c r="L28" s="82">
        <f t="shared" si="2"/>
        <v>6</v>
      </c>
      <c r="M28" s="82">
        <f t="shared" si="2"/>
        <v>180</v>
      </c>
      <c r="N28" s="4"/>
      <c r="O28" s="45" t="s">
        <v>411</v>
      </c>
      <c r="P28" s="4"/>
      <c r="Q28" s="4"/>
      <c r="R28" s="4"/>
      <c r="S28" s="4"/>
      <c r="T28" s="4"/>
      <c r="U28" s="4"/>
      <c r="V28" s="4"/>
      <c r="W28" s="4"/>
      <c r="X28" s="4"/>
      <c r="Y28" s="4"/>
      <c r="Z28" s="4"/>
    </row>
    <row r="29" ht="14.25" customHeight="1">
      <c r="A29" s="10"/>
      <c r="B29" s="10"/>
      <c r="C29" s="10"/>
      <c r="D29" s="88"/>
      <c r="E29" s="10"/>
      <c r="F29" s="10"/>
      <c r="G29" s="10"/>
      <c r="H29" s="10"/>
      <c r="I29" s="10"/>
      <c r="J29" s="10"/>
      <c r="K29" s="10"/>
      <c r="L29" s="10"/>
      <c r="M29" s="10"/>
      <c r="N29" s="10"/>
      <c r="O29" s="97"/>
      <c r="P29" s="10"/>
      <c r="Q29" s="10"/>
      <c r="R29" s="10"/>
      <c r="S29" s="10"/>
      <c r="T29" s="10"/>
      <c r="U29" s="10"/>
      <c r="V29" s="10"/>
      <c r="W29" s="10"/>
      <c r="X29" s="10"/>
      <c r="Y29" s="10"/>
      <c r="Z29" s="10"/>
    </row>
    <row r="30" ht="15.75" customHeight="1">
      <c r="A30" s="98" t="s">
        <v>412</v>
      </c>
      <c r="B30" s="99"/>
      <c r="C30" s="10"/>
      <c r="D30" s="88"/>
      <c r="E30" s="89"/>
      <c r="F30" s="4"/>
      <c r="G30" s="4"/>
      <c r="H30" s="4"/>
      <c r="I30" s="4"/>
      <c r="J30" s="4"/>
      <c r="K30" s="4"/>
      <c r="L30" s="89"/>
      <c r="M30" s="4"/>
      <c r="N30" s="49"/>
      <c r="O30" s="4"/>
      <c r="P30" s="4"/>
      <c r="Q30" s="4"/>
      <c r="R30" s="4"/>
      <c r="S30" s="4"/>
      <c r="T30" s="4"/>
      <c r="U30" s="4"/>
      <c r="V30" s="4"/>
      <c r="W30" s="4"/>
      <c r="X30" s="4"/>
      <c r="Y30" s="4"/>
      <c r="Z30" s="4"/>
    </row>
    <row r="31" ht="14.25" customHeight="1">
      <c r="A31" s="90" t="s">
        <v>413</v>
      </c>
      <c r="B31" s="9"/>
      <c r="C31" s="82">
        <f>'P1'!G27+'P1'!I27+'P1'!L27+'P1'!N27+'P1'!Q27+'P1'!S27</f>
        <v>2.043</v>
      </c>
      <c r="D31" s="4"/>
      <c r="E31" s="89"/>
      <c r="F31" s="4"/>
      <c r="G31" s="4"/>
      <c r="H31" s="4"/>
      <c r="I31" s="4"/>
      <c r="J31" s="4"/>
      <c r="K31" s="4"/>
      <c r="L31" s="89"/>
      <c r="M31" s="4"/>
      <c r="N31" s="49"/>
      <c r="O31" s="4"/>
      <c r="P31" s="4"/>
      <c r="Q31" s="4"/>
      <c r="R31" s="4"/>
      <c r="S31" s="4"/>
      <c r="T31" s="4"/>
      <c r="U31" s="4"/>
      <c r="V31" s="4"/>
      <c r="W31" s="4"/>
      <c r="X31" s="4"/>
      <c r="Y31" s="4"/>
      <c r="Z31" s="4"/>
    </row>
    <row r="32" ht="14.25" customHeight="1">
      <c r="A32" s="90" t="s">
        <v>414</v>
      </c>
      <c r="B32" s="9"/>
      <c r="C32" s="100">
        <f>C31*1000</f>
        <v>2043</v>
      </c>
      <c r="D32" s="4"/>
      <c r="E32" s="4"/>
      <c r="F32" s="89"/>
      <c r="G32" s="89"/>
      <c r="H32" s="89"/>
      <c r="I32" s="89"/>
      <c r="J32" s="89"/>
      <c r="K32" s="4"/>
      <c r="L32" s="89"/>
      <c r="M32" s="4"/>
      <c r="N32" s="49"/>
      <c r="O32" s="4"/>
      <c r="P32" s="4"/>
      <c r="Q32" s="4"/>
      <c r="R32" s="4"/>
      <c r="S32" s="4"/>
      <c r="T32" s="4"/>
      <c r="U32" s="4"/>
      <c r="V32" s="4"/>
      <c r="W32" s="4"/>
      <c r="X32" s="4"/>
      <c r="Y32" s="4"/>
      <c r="Z32" s="4"/>
    </row>
    <row r="33" ht="14.25" customHeight="1">
      <c r="A33" s="90" t="s">
        <v>415</v>
      </c>
      <c r="B33" s="9"/>
      <c r="C33" s="82">
        <f>'P1'!H27+'P1'!J27+'P1'!M27+'P1'!O27+'P1'!R27+'P1'!T27</f>
        <v>1.717</v>
      </c>
      <c r="D33" s="4"/>
      <c r="E33" s="4"/>
      <c r="F33" s="89"/>
      <c r="G33" s="89"/>
      <c r="H33" s="89"/>
      <c r="I33" s="89"/>
      <c r="J33" s="89"/>
      <c r="K33" s="4"/>
      <c r="L33" s="89"/>
      <c r="M33" s="4"/>
      <c r="N33" s="49"/>
      <c r="O33" s="4"/>
      <c r="P33" s="4"/>
      <c r="Q33" s="4"/>
      <c r="R33" s="4"/>
      <c r="S33" s="4"/>
      <c r="T33" s="4"/>
      <c r="U33" s="4"/>
      <c r="V33" s="4"/>
      <c r="W33" s="4"/>
      <c r="X33" s="4"/>
      <c r="Y33" s="4"/>
      <c r="Z33" s="4"/>
    </row>
    <row r="34" ht="14.25" customHeight="1">
      <c r="A34" s="90" t="s">
        <v>416</v>
      </c>
      <c r="B34" s="9"/>
      <c r="C34" s="100">
        <f>C33*1000</f>
        <v>1717</v>
      </c>
      <c r="D34" s="4"/>
      <c r="E34" s="4"/>
      <c r="F34" s="89"/>
      <c r="G34" s="89"/>
      <c r="H34" s="89"/>
      <c r="I34" s="89"/>
      <c r="J34" s="89"/>
      <c r="K34" s="4"/>
      <c r="L34" s="89"/>
      <c r="M34" s="4"/>
      <c r="N34" s="49"/>
      <c r="O34" s="4"/>
      <c r="P34" s="4"/>
      <c r="Q34" s="4"/>
      <c r="R34" s="4"/>
      <c r="S34" s="4"/>
      <c r="T34" s="4"/>
      <c r="U34" s="4"/>
      <c r="V34" s="4"/>
      <c r="W34" s="4"/>
      <c r="X34" s="4"/>
      <c r="Y34" s="4"/>
      <c r="Z34" s="4"/>
    </row>
    <row r="35" ht="15.0" customHeight="1">
      <c r="A35" s="90" t="s">
        <v>417</v>
      </c>
      <c r="B35" s="9"/>
      <c r="C35" s="10"/>
      <c r="D35" s="4"/>
      <c r="E35" s="4"/>
      <c r="F35" s="101">
        <v>10000.0</v>
      </c>
      <c r="G35" s="102">
        <v>10000.0</v>
      </c>
      <c r="H35" s="89"/>
      <c r="I35" s="89"/>
      <c r="J35" s="89"/>
      <c r="K35" s="4"/>
      <c r="L35" s="89"/>
      <c r="M35" s="4"/>
      <c r="N35" s="49"/>
      <c r="O35" s="4"/>
      <c r="P35" s="4"/>
      <c r="Q35" s="4"/>
      <c r="R35" s="4"/>
      <c r="S35" s="4"/>
      <c r="T35" s="4"/>
      <c r="U35" s="4"/>
      <c r="V35" s="4"/>
      <c r="W35" s="4"/>
      <c r="X35" s="4"/>
      <c r="Y35" s="4"/>
      <c r="Z35" s="4"/>
    </row>
    <row r="36" ht="14.25" customHeight="1">
      <c r="A36" s="90" t="s">
        <v>418</v>
      </c>
      <c r="B36" s="9"/>
      <c r="C36" s="10"/>
      <c r="D36" s="4"/>
      <c r="E36" s="4"/>
      <c r="F36" s="103">
        <f>F27/$C$32*F35</f>
        <v>44.05286344</v>
      </c>
      <c r="G36" s="104">
        <f>G27/$C$34*G35</f>
        <v>0</v>
      </c>
      <c r="H36" s="105">
        <f t="shared" ref="H36:K36" si="3">H27/$C$32</f>
        <v>0</v>
      </c>
      <c r="I36" s="105">
        <f t="shared" si="3"/>
        <v>0.005384238864</v>
      </c>
      <c r="J36" s="105">
        <f t="shared" si="3"/>
        <v>0</v>
      </c>
      <c r="K36" s="106">
        <f t="shared" si="3"/>
        <v>0</v>
      </c>
      <c r="L36" s="89"/>
      <c r="M36" s="4"/>
      <c r="N36" s="49"/>
      <c r="O36" s="4"/>
      <c r="P36" s="4"/>
      <c r="Q36" s="4"/>
      <c r="R36" s="4"/>
      <c r="S36" s="4"/>
      <c r="T36" s="4"/>
      <c r="U36" s="4"/>
      <c r="V36" s="4"/>
      <c r="W36" s="4"/>
      <c r="X36" s="4"/>
      <c r="Y36" s="4"/>
      <c r="Z36" s="4"/>
    </row>
    <row r="37" ht="14.25" customHeight="1">
      <c r="A37" s="90" t="s">
        <v>419</v>
      </c>
      <c r="B37" s="9"/>
      <c r="C37" s="10"/>
      <c r="D37" s="4"/>
      <c r="E37" s="4"/>
      <c r="F37" s="107" t="s">
        <v>420</v>
      </c>
      <c r="G37" s="108" t="s">
        <v>421</v>
      </c>
      <c r="H37" s="109" t="s">
        <v>422</v>
      </c>
      <c r="I37" s="109" t="s">
        <v>422</v>
      </c>
      <c r="J37" s="109" t="s">
        <v>422</v>
      </c>
      <c r="K37" s="110" t="s">
        <v>422</v>
      </c>
      <c r="L37" s="89"/>
      <c r="M37" s="4"/>
      <c r="N37" s="49"/>
      <c r="O37" s="4"/>
      <c r="P37" s="4"/>
      <c r="Q37" s="4"/>
      <c r="R37" s="4"/>
      <c r="S37" s="4"/>
      <c r="T37" s="4"/>
      <c r="U37" s="4"/>
      <c r="V37" s="4"/>
      <c r="W37" s="4"/>
      <c r="X37" s="4"/>
      <c r="Y37" s="4"/>
      <c r="Z37" s="4"/>
    </row>
    <row r="38" ht="14.25" customHeight="1">
      <c r="A38" s="10"/>
      <c r="B38" s="10"/>
      <c r="C38" s="10"/>
      <c r="D38" s="88"/>
      <c r="E38" s="10"/>
      <c r="F38" s="89"/>
      <c r="G38" s="89"/>
      <c r="H38" s="89"/>
      <c r="I38" s="89"/>
      <c r="J38" s="89"/>
      <c r="K38" s="10"/>
      <c r="L38" s="89"/>
      <c r="M38" s="10"/>
      <c r="N38" s="10"/>
      <c r="O38" s="97"/>
      <c r="P38" s="10"/>
      <c r="Q38" s="10"/>
      <c r="R38" s="10"/>
      <c r="S38" s="10"/>
      <c r="T38" s="10"/>
      <c r="U38" s="10"/>
      <c r="V38" s="10"/>
      <c r="W38" s="10"/>
      <c r="X38" s="10"/>
      <c r="Y38" s="10"/>
      <c r="Z38" s="10"/>
    </row>
    <row r="39" ht="14.2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2">
    <mergeCell ref="L6:M7"/>
    <mergeCell ref="O6:O10"/>
    <mergeCell ref="A6:D8"/>
    <mergeCell ref="F6:F8"/>
    <mergeCell ref="G6:G8"/>
    <mergeCell ref="H6:H8"/>
    <mergeCell ref="I6:I8"/>
    <mergeCell ref="J6:J8"/>
    <mergeCell ref="K6:K8"/>
    <mergeCell ref="A32:B32"/>
    <mergeCell ref="A33:B33"/>
    <mergeCell ref="A34:B34"/>
    <mergeCell ref="A35:B35"/>
    <mergeCell ref="A36:B36"/>
    <mergeCell ref="A37:B37"/>
    <mergeCell ref="A9:D9"/>
    <mergeCell ref="A10:D10"/>
    <mergeCell ref="A26:B26"/>
    <mergeCell ref="A27:B27"/>
    <mergeCell ref="A28:B28"/>
    <mergeCell ref="A30:B30"/>
    <mergeCell ref="A31:B31"/>
  </mergeCells>
  <printOptions/>
  <pageMargins bottom="0.75" footer="0.0" header="0.0" left="0.7" right="0.7" top="0.75"/>
  <pageSetup fitToHeight="0" paperSize="8" orientation="portrait"/>
  <headerFooter>
    <oddHeader>&amp;L05+000&amp;F&amp;C05+000Sheet: &amp;A&amp;R05+000OFFICIAL</oddHeader>
    <oddFooter>&amp;L05+000Printed on: &amp;D at &amp;T&amp;C05+000Page &amp;P of &amp;R05+000Ofwat</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2021-05-24T14:03:54Z</dcterms:created>
  <dc:creator>Jeevan Jones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0x010100573134B1BDBFC74F8C2DBF70E4CDEAD40063BD295F58F5334F96AB92C0C28841EF</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1890;#Performance and outcomes|82ebf64f-9e66-4299-a697-ab311900603d</vt:lpwstr>
  </property>
  <property fmtid="{D5CDD505-2E9C-101B-9397-08002B2CF9AE}" pid="9" name="Stakeholder 3">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Stakeholder 4">
    <vt:lpwstr/>
  </property>
</Properties>
</file>